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" activeTab="1"/>
  </bookViews>
  <sheets>
    <sheet name="Sheet1" sheetId="1" state="hidden" r:id="rId1"/>
    <sheet name="Total Budget" sheetId="2" r:id="rId2"/>
    <sheet name="Subaward 1" sheetId="3" r:id="rId3"/>
    <sheet name="Subaward 2" sheetId="4" r:id="rId4"/>
    <sheet name="Subaward 3" sheetId="5" r:id="rId5"/>
    <sheet name="Subaward 4" sheetId="6" r:id="rId6"/>
    <sheet name=" Subaward 5" sheetId="7" r:id="rId7"/>
  </sheets>
  <definedNames>
    <definedName name="_xlnm.Print_Area" localSheetId="2">'Subaward 1'!$A$1:$N$91</definedName>
    <definedName name="_xlnm.Print_Area" localSheetId="1">'Total Budget'!$A$1:$N$103</definedName>
    <definedName name="_xlnm.Print_Titles" localSheetId="2">'Subaward 1'!$1:$10</definedName>
    <definedName name="_xlnm.Print_Titles" localSheetId="1">'Total Budget'!$1:$10</definedName>
  </definedNames>
  <calcPr fullCalcOnLoad="1"/>
</workbook>
</file>

<file path=xl/sharedStrings.xml><?xml version="1.0" encoding="utf-8"?>
<sst xmlns="http://schemas.openxmlformats.org/spreadsheetml/2006/main" count="928" uniqueCount="141">
  <si>
    <t>PERSONNEL</t>
  </si>
  <si>
    <t>ROLE</t>
  </si>
  <si>
    <t>EFFORT</t>
  </si>
  <si>
    <t>YR 1</t>
  </si>
  <si>
    <t>YR 2</t>
  </si>
  <si>
    <t>YR 3</t>
  </si>
  <si>
    <t>YR 4</t>
  </si>
  <si>
    <t>YR 5</t>
  </si>
  <si>
    <t>TOTAL</t>
  </si>
  <si>
    <t xml:space="preserve">  Subtotal Salary</t>
  </si>
  <si>
    <t xml:space="preserve">  Subtotal Personnel</t>
  </si>
  <si>
    <t>EXPENSES</t>
  </si>
  <si>
    <t>Consultant</t>
  </si>
  <si>
    <t xml:space="preserve">  Total Consultant</t>
  </si>
  <si>
    <t>Equipment</t>
  </si>
  <si>
    <t xml:space="preserve">  Total Equipment</t>
  </si>
  <si>
    <t xml:space="preserve">  Supplies</t>
  </si>
  <si>
    <t xml:space="preserve">  Total Supplies</t>
  </si>
  <si>
    <t xml:space="preserve">  Travel</t>
  </si>
  <si>
    <t xml:space="preserve">  Total Travel</t>
  </si>
  <si>
    <t xml:space="preserve">  Other Expenses</t>
  </si>
  <si>
    <t xml:space="preserve">  Total Other Expenses</t>
  </si>
  <si>
    <t>FORMULA's  for partial year in each FY'</t>
  </si>
  <si>
    <t xml:space="preserve">  Employee Benefits  P/T</t>
  </si>
  <si>
    <t xml:space="preserve">  Employee Benefits  F/T</t>
  </si>
  <si>
    <t>Months in Project Year</t>
  </si>
  <si>
    <t>Total Direct Costs</t>
  </si>
  <si>
    <t>Consortium Costs</t>
  </si>
  <si>
    <t>Direct Costs</t>
  </si>
  <si>
    <t>Indirect Costs</t>
  </si>
  <si>
    <t>Tuition</t>
  </si>
  <si>
    <t>Due Date:</t>
  </si>
  <si>
    <t>Project Period</t>
  </si>
  <si>
    <t xml:space="preserve"> </t>
  </si>
  <si>
    <t>Postdoc</t>
  </si>
  <si>
    <t>Predoc/Grad Student</t>
  </si>
  <si>
    <t>Application Type:</t>
  </si>
  <si>
    <t>Prepared By:</t>
  </si>
  <si>
    <t>Sponsor</t>
  </si>
  <si>
    <t>Total Direct Cost</t>
  </si>
  <si>
    <t>Less:</t>
  </si>
  <si>
    <t>Consoritum Contracts</t>
  </si>
  <si>
    <t>Patient Care Costs</t>
  </si>
  <si>
    <t>Total</t>
  </si>
  <si>
    <t>MTDC</t>
  </si>
  <si>
    <t>F &amp; A Rate</t>
  </si>
  <si>
    <t>NIH CAP: (if no cap put 1,000,000)</t>
  </si>
  <si>
    <t>If it starts Current FY put 12 here</t>
  </si>
  <si>
    <t>If it starts Next  FY put 12 here</t>
  </si>
  <si>
    <t>Principal Investigator</t>
  </si>
  <si>
    <t>Freezer</t>
  </si>
  <si>
    <t>Scientific meeting</t>
  </si>
  <si>
    <t># mo through June</t>
  </si>
  <si>
    <t># mo from July on</t>
  </si>
  <si>
    <t>inflation rate</t>
  </si>
  <si>
    <t>Calculations for 398 forms for salaries</t>
  </si>
  <si>
    <t>conferences/registrations</t>
  </si>
  <si>
    <t>Sponsor #</t>
  </si>
  <si>
    <t>INSTRUCTIONS</t>
  </si>
  <si>
    <t>1&gt; Everything in red can be changed/needs to be entered</t>
  </si>
  <si>
    <t>Sub Name</t>
  </si>
  <si>
    <t>Sr. Research Inv</t>
  </si>
  <si>
    <t>Res Specialist</t>
  </si>
  <si>
    <t>FY 22</t>
  </si>
  <si>
    <t>Co-Investigator</t>
  </si>
  <si>
    <t>FY 23</t>
  </si>
  <si>
    <t>Publications</t>
  </si>
  <si>
    <t>FY 24</t>
  </si>
  <si>
    <t>Human Subjects:</t>
  </si>
  <si>
    <t>Verterbrate Animals:</t>
  </si>
  <si>
    <t>FY 25</t>
  </si>
  <si>
    <t>FY 26</t>
  </si>
  <si>
    <t>Department:</t>
  </si>
  <si>
    <t>Institution:</t>
  </si>
  <si>
    <t>The Trustees of the University of Pennsylvania</t>
  </si>
  <si>
    <t>Clinical Research Coordinator</t>
  </si>
  <si>
    <t>EB's Yr 1</t>
  </si>
  <si>
    <t>EB's Yr 2</t>
  </si>
  <si>
    <t>EB's Yr 3</t>
  </si>
  <si>
    <t>EB's Yr 4</t>
  </si>
  <si>
    <t>EB's Yr 5</t>
  </si>
  <si>
    <t>Salary/EB's Yr 1</t>
  </si>
  <si>
    <t>Salary/EB's Yr 2</t>
  </si>
  <si>
    <t>Salary/EB's Yr 3</t>
  </si>
  <si>
    <t>Salary/EB's Yr 4</t>
  </si>
  <si>
    <t>Salary/EB's Yr 5</t>
  </si>
  <si>
    <t>PD#</t>
  </si>
  <si>
    <t>Base Salary</t>
  </si>
  <si>
    <t>Cores</t>
  </si>
  <si>
    <t>Post Doc Health Insurance</t>
  </si>
  <si>
    <t>Animal Purchases</t>
  </si>
  <si>
    <t>Animal Per Diem</t>
  </si>
  <si>
    <t>($7524 per year)</t>
  </si>
  <si>
    <t>Dr. XXXXX</t>
  </si>
  <si>
    <t>Hide these columns when sending budget</t>
  </si>
  <si>
    <t>Cal Months Yr 1</t>
  </si>
  <si>
    <t>Cal Months Yr 2</t>
  </si>
  <si>
    <t>Cal Months Yr 3</t>
  </si>
  <si>
    <t>Cal Months Yr 4</t>
  </si>
  <si>
    <t>Cal Months Yr 5</t>
  </si>
  <si>
    <t>2&gt; The box on the right labeled "Calculations for 398 forms" should automatically give you what the Annual salary for each year will be</t>
  </si>
  <si>
    <t>4&gt; If you have a predoc, make sure you include tuition</t>
  </si>
  <si>
    <t>3&gt; Make sure EB's are calculating correctly for post docs and make sure to exclude predocs</t>
  </si>
  <si>
    <t>5&gt; If you have a subcontract make sure you include F&amp;A in the first 25K (add it to Row 108)</t>
  </si>
  <si>
    <t>This is a check for the TDC</t>
  </si>
  <si>
    <t>CRRWH</t>
  </si>
  <si>
    <t>Steph Oberlin</t>
  </si>
  <si>
    <t xml:space="preserve">Total Direct Costs </t>
  </si>
  <si>
    <t>Total Costs</t>
  </si>
  <si>
    <t>Human Subjects</t>
  </si>
  <si>
    <t>Verterbrate Animal</t>
  </si>
  <si>
    <t>Institution</t>
  </si>
  <si>
    <t>F &amp; A Costs</t>
  </si>
  <si>
    <t>Name</t>
  </si>
  <si>
    <t>Subaward Institution</t>
  </si>
  <si>
    <t xml:space="preserve">  Consultant</t>
  </si>
  <si>
    <t xml:space="preserve">  Equipment</t>
  </si>
  <si>
    <t>PI Name</t>
  </si>
  <si>
    <t>Title</t>
  </si>
  <si>
    <t>Fund#</t>
  </si>
  <si>
    <t>ADMIN USE ONLY BELOW THIS LINE</t>
  </si>
  <si>
    <t>Add:</t>
  </si>
  <si>
    <t>Subaward total for F&amp;A calcs</t>
  </si>
  <si>
    <t>PI's - Direct Costs for Calculating NIH 500k Limit</t>
  </si>
  <si>
    <t>Y1</t>
  </si>
  <si>
    <t>Y2</t>
  </si>
  <si>
    <t>Y3</t>
  </si>
  <si>
    <t>Y4</t>
  </si>
  <si>
    <t>Y5</t>
  </si>
  <si>
    <t xml:space="preserve">Y1 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</si>
  <si>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</si>
  <si>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</si>
  <si>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</si>
  <si>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</si>
  <si>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</si>
  <si>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</si>
  <si>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</si>
  <si>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</si>
  <si>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</si>
  <si>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Research Tech</t>
  </si>
  <si>
    <t>TOOK OUT FORMULA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</si>
</sst>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%"/>
    <numFmt numFmtId="166" formatCode="mm/dd/yy"/>
    <numFmt numFmtId="167" formatCode="0.0"/>
    <numFmt numFmtId="168" formatCode="&quot;$&quot;#,##0"/>
    <numFmt numFmtId="169" formatCode="_(* #,##0.000_);_(* \(#,##0.000\);_(* &quot;-&quot;?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_);\(#,##0.0\)"/>
    <numFmt numFmtId="175" formatCode="[$-409]dddd\,\ mmmm\ d\,\ yyyy"/>
    <numFmt numFmtId="176" formatCode="m/d/yy;@"/>
    <numFmt numFmtId="177" formatCode="mm/dd/yy;@"/>
    <numFmt numFmtId="178" formatCode="[$-409]h:mm:ss\ AM/PM"/>
    <numFmt numFmtId="179" formatCode="mmm\-yyyy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32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7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 applyProtection="1" quotePrefix="1">
      <alignment horizontal="left"/>
      <protection locked="0"/>
    </xf>
    <xf numFmtId="0" fontId="8" fillId="0" borderId="0" xfId="0" applyNumberFormat="1" applyFont="1" applyAlignment="1">
      <alignment/>
    </xf>
    <xf numFmtId="37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 quotePrefix="1">
      <alignment horizontal="left"/>
    </xf>
    <xf numFmtId="164" fontId="1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"/>
    </xf>
    <xf numFmtId="0" fontId="9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0" fontId="8" fillId="0" borderId="0" xfId="0" applyNumberFormat="1" applyFont="1" applyAlignment="1">
      <alignment horizontal="center"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Fill="1" applyAlignment="1">
      <alignment horizontal="center"/>
    </xf>
    <xf numFmtId="37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 applyProtection="1" quotePrefix="1">
      <alignment horizontal="center"/>
      <protection locked="0"/>
    </xf>
    <xf numFmtId="37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10" fontId="6" fillId="0" borderId="0" xfId="0" applyNumberFormat="1" applyFont="1" applyAlignment="1">
      <alignment horizontal="center"/>
    </xf>
    <xf numFmtId="37" fontId="6" fillId="0" borderId="10" xfId="0" applyNumberFormat="1" applyFont="1" applyBorder="1" applyAlignment="1">
      <alignment horizontal="right"/>
    </xf>
    <xf numFmtId="37" fontId="6" fillId="0" borderId="11" xfId="0" applyNumberFormat="1" applyFont="1" applyBorder="1" applyAlignment="1">
      <alignment horizontal="right"/>
    </xf>
    <xf numFmtId="37" fontId="6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37" fontId="12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7" fillId="0" borderId="11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1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Fill="1" applyAlignment="1">
      <alignment horizontal="center"/>
    </xf>
    <xf numFmtId="0" fontId="6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Alignment="1" applyProtection="1" quotePrefix="1">
      <alignment horizontal="left"/>
      <protection locked="0"/>
    </xf>
    <xf numFmtId="37" fontId="7" fillId="0" borderId="0" xfId="0" applyNumberFormat="1" applyFont="1" applyBorder="1" applyAlignment="1">
      <alignment horizontal="right"/>
    </xf>
    <xf numFmtId="10" fontId="9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/>
    </xf>
    <xf numFmtId="10" fontId="9" fillId="0" borderId="0" xfId="0" applyNumberFormat="1" applyFont="1" applyFill="1" applyAlignment="1">
      <alignment horizontal="left"/>
    </xf>
    <xf numFmtId="10" fontId="8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Alignment="1" quotePrefix="1">
      <alignment horizontal="right"/>
    </xf>
    <xf numFmtId="43" fontId="9" fillId="0" borderId="12" xfId="42" applyFont="1" applyBorder="1" applyAlignment="1">
      <alignment horizontal="left"/>
    </xf>
    <xf numFmtId="165" fontId="9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37" fontId="8" fillId="0" borderId="12" xfId="0" applyNumberFormat="1" applyFont="1" applyBorder="1" applyAlignment="1">
      <alignment horizontal="right"/>
    </xf>
    <xf numFmtId="9" fontId="8" fillId="0" borderId="0" xfId="0" applyNumberFormat="1" applyFont="1" applyAlignment="1">
      <alignment horizontal="left"/>
    </xf>
    <xf numFmtId="37" fontId="1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37" fontId="15" fillId="0" borderId="0" xfId="0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37" fontId="15" fillId="0" borderId="13" xfId="0" applyNumberFormat="1" applyFont="1" applyBorder="1" applyAlignment="1">
      <alignment horizontal="left"/>
    </xf>
    <xf numFmtId="37" fontId="15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37" fontId="8" fillId="0" borderId="14" xfId="0" applyNumberFormat="1" applyFont="1" applyBorder="1" applyAlignment="1">
      <alignment horizontal="center"/>
    </xf>
    <xf numFmtId="37" fontId="8" fillId="0" borderId="15" xfId="0" applyNumberFormat="1" applyFont="1" applyBorder="1" applyAlignment="1">
      <alignment horizontal="center"/>
    </xf>
    <xf numFmtId="37" fontId="8" fillId="0" borderId="16" xfId="0" applyNumberFormat="1" applyFont="1" applyBorder="1" applyAlignment="1">
      <alignment horizontal="center"/>
    </xf>
    <xf numFmtId="37" fontId="18" fillId="0" borderId="0" xfId="0" applyNumberFormat="1" applyFont="1" applyAlignment="1">
      <alignment horizontal="right"/>
    </xf>
    <xf numFmtId="0" fontId="8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Alignment="1" quotePrefix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165" fontId="9" fillId="0" borderId="0" xfId="59" applyNumberFormat="1" applyFont="1" applyAlignment="1">
      <alignment horizontal="right"/>
    </xf>
    <xf numFmtId="37" fontId="8" fillId="0" borderId="0" xfId="0" applyNumberFormat="1" applyFont="1" applyFill="1" applyAlignment="1" applyProtection="1">
      <alignment horizontal="center"/>
      <protection/>
    </xf>
    <xf numFmtId="37" fontId="18" fillId="0" borderId="0" xfId="0" applyNumberFormat="1" applyFont="1" applyAlignment="1" applyProtection="1">
      <alignment horizontal="right"/>
      <protection locked="0"/>
    </xf>
    <xf numFmtId="37" fontId="9" fillId="0" borderId="0" xfId="0" applyNumberFormat="1" applyFont="1" applyBorder="1" applyAlignment="1" applyProtection="1">
      <alignment horizontal="right"/>
      <protection locked="0"/>
    </xf>
    <xf numFmtId="37" fontId="9" fillId="0" borderId="12" xfId="0" applyNumberFormat="1" applyFont="1" applyBorder="1" applyAlignment="1" applyProtection="1">
      <alignment horizontal="right"/>
      <protection locked="0"/>
    </xf>
    <xf numFmtId="9" fontId="8" fillId="0" borderId="0" xfId="59" applyFont="1" applyAlignment="1">
      <alignment horizontal="right"/>
    </xf>
    <xf numFmtId="10" fontId="8" fillId="0" borderId="0" xfId="0" applyNumberFormat="1" applyFont="1" applyAlignment="1">
      <alignment horizontal="left"/>
    </xf>
    <xf numFmtId="9" fontId="6" fillId="0" borderId="0" xfId="0" applyNumberFormat="1" applyFont="1" applyFill="1" applyAlignment="1" quotePrefix="1">
      <alignment horizontal="left"/>
    </xf>
    <xf numFmtId="0" fontId="54" fillId="0" borderId="0" xfId="0" applyNumberFormat="1" applyFont="1" applyAlignment="1">
      <alignment horizontal="left"/>
    </xf>
    <xf numFmtId="37" fontId="54" fillId="0" borderId="0" xfId="0" applyNumberFormat="1" applyFont="1" applyAlignment="1" applyProtection="1">
      <alignment horizontal="right"/>
      <protection locked="0"/>
    </xf>
    <xf numFmtId="37" fontId="54" fillId="0" borderId="0" xfId="0" applyNumberFormat="1" applyFont="1" applyAlignment="1">
      <alignment horizontal="right"/>
    </xf>
    <xf numFmtId="0" fontId="8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 vertical="center"/>
    </xf>
    <xf numFmtId="37" fontId="15" fillId="0" borderId="14" xfId="0" applyNumberFormat="1" applyFont="1" applyBorder="1" applyAlignment="1">
      <alignment horizontal="center"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 horizontal="left"/>
      <protection locked="0"/>
    </xf>
    <xf numFmtId="14" fontId="54" fillId="0" borderId="0" xfId="0" applyNumberFormat="1" applyFont="1" applyAlignment="1">
      <alignment/>
    </xf>
    <xf numFmtId="0" fontId="56" fillId="0" borderId="0" xfId="0" applyFont="1" applyAlignment="1">
      <alignment/>
    </xf>
    <xf numFmtId="0" fontId="54" fillId="0" borderId="0" xfId="0" applyNumberFormat="1" applyFont="1" applyAlignment="1">
      <alignment/>
    </xf>
    <xf numFmtId="0" fontId="55" fillId="0" borderId="0" xfId="0" applyNumberFormat="1" applyFont="1" applyAlignment="1" quotePrefix="1">
      <alignment horizontal="left"/>
    </xf>
    <xf numFmtId="37" fontId="15" fillId="0" borderId="17" xfId="0" applyNumberFormat="1" applyFont="1" applyBorder="1" applyAlignment="1">
      <alignment horizontal="left"/>
    </xf>
    <xf numFmtId="37" fontId="15" fillId="0" borderId="15" xfId="0" applyNumberFormat="1" applyFont="1" applyBorder="1" applyAlignment="1">
      <alignment horizontal="center"/>
    </xf>
    <xf numFmtId="37" fontId="15" fillId="0" borderId="16" xfId="0" applyNumberFormat="1" applyFont="1" applyBorder="1" applyAlignment="1">
      <alignment horizontal="center"/>
    </xf>
    <xf numFmtId="37" fontId="8" fillId="0" borderId="13" xfId="0" applyNumberFormat="1" applyFont="1" applyBorder="1" applyAlignment="1">
      <alignment horizontal="center"/>
    </xf>
    <xf numFmtId="37" fontId="8" fillId="0" borderId="17" xfId="0" applyNumberFormat="1" applyFont="1" applyBorder="1" applyAlignment="1">
      <alignment horizontal="center"/>
    </xf>
    <xf numFmtId="37" fontId="6" fillId="0" borderId="18" xfId="0" applyNumberFormat="1" applyFont="1" applyBorder="1" applyAlignment="1">
      <alignment horizontal="center"/>
    </xf>
    <xf numFmtId="37" fontId="6" fillId="0" borderId="19" xfId="0" applyNumberFormat="1" applyFont="1" applyBorder="1" applyAlignment="1">
      <alignment horizontal="center"/>
    </xf>
    <xf numFmtId="10" fontId="54" fillId="0" borderId="0" xfId="0" applyNumberFormat="1" applyFont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174" fontId="8" fillId="0" borderId="0" xfId="0" applyNumberFormat="1" applyFont="1" applyBorder="1" applyAlignment="1">
      <alignment horizontal="center"/>
    </xf>
    <xf numFmtId="174" fontId="8" fillId="0" borderId="14" xfId="0" applyNumberFormat="1" applyFont="1" applyBorder="1" applyAlignment="1">
      <alignment horizontal="center"/>
    </xf>
    <xf numFmtId="174" fontId="8" fillId="0" borderId="17" xfId="0" applyNumberFormat="1" applyFont="1" applyBorder="1" applyAlignment="1">
      <alignment horizontal="center"/>
    </xf>
    <xf numFmtId="174" fontId="8" fillId="0" borderId="15" xfId="0" applyNumberFormat="1" applyFont="1" applyBorder="1" applyAlignment="1">
      <alignment horizontal="center"/>
    </xf>
    <xf numFmtId="174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176" fontId="5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10" fontId="6" fillId="34" borderId="0" xfId="0" applyNumberFormat="1" applyFont="1" applyFill="1" applyAlignment="1">
      <alignment horizontal="center"/>
    </xf>
    <xf numFmtId="37" fontId="6" fillId="34" borderId="0" xfId="0" applyNumberFormat="1" applyFont="1" applyFill="1" applyBorder="1" applyAlignment="1">
      <alignment horizontal="right"/>
    </xf>
    <xf numFmtId="0" fontId="7" fillId="8" borderId="0" xfId="0" applyNumberFormat="1" applyFont="1" applyFill="1" applyAlignment="1">
      <alignment horizontal="left"/>
    </xf>
    <xf numFmtId="0" fontId="7" fillId="8" borderId="0" xfId="0" applyNumberFormat="1" applyFont="1" applyFill="1" applyAlignment="1">
      <alignment horizontal="center"/>
    </xf>
    <xf numFmtId="37" fontId="7" fillId="8" borderId="0" xfId="0" applyNumberFormat="1" applyFont="1" applyFill="1" applyAlignment="1">
      <alignment horizontal="center"/>
    </xf>
    <xf numFmtId="0" fontId="8" fillId="8" borderId="0" xfId="0" applyNumberFormat="1" applyFont="1" applyFill="1" applyAlignment="1" quotePrefix="1">
      <alignment horizontal="center"/>
    </xf>
    <xf numFmtId="37" fontId="8" fillId="8" borderId="0" xfId="0" applyNumberFormat="1" applyFont="1" applyFill="1" applyAlignment="1">
      <alignment horizontal="center"/>
    </xf>
    <xf numFmtId="37" fontId="6" fillId="8" borderId="0" xfId="0" applyNumberFormat="1" applyFont="1" applyFill="1" applyAlignment="1">
      <alignment horizontal="center"/>
    </xf>
    <xf numFmtId="0" fontId="8" fillId="8" borderId="0" xfId="0" applyNumberFormat="1" applyFont="1" applyFill="1" applyAlignment="1">
      <alignment horizontal="center"/>
    </xf>
    <xf numFmtId="0" fontId="8" fillId="8" borderId="0" xfId="0" applyNumberFormat="1" applyFont="1" applyFill="1" applyAlignment="1">
      <alignment horizontal="left"/>
    </xf>
    <xf numFmtId="10" fontId="8" fillId="8" borderId="0" xfId="0" applyNumberFormat="1" applyFont="1" applyFill="1" applyAlignment="1">
      <alignment horizontal="center"/>
    </xf>
    <xf numFmtId="37" fontId="8" fillId="8" borderId="0" xfId="0" applyNumberFormat="1" applyFont="1" applyFill="1" applyAlignment="1">
      <alignment horizontal="right"/>
    </xf>
    <xf numFmtId="37" fontId="15" fillId="8" borderId="13" xfId="0" applyNumberFormat="1" applyFont="1" applyFill="1" applyBorder="1" applyAlignment="1">
      <alignment horizontal="left"/>
    </xf>
    <xf numFmtId="37" fontId="15" fillId="8" borderId="0" xfId="0" applyNumberFormat="1" applyFont="1" applyFill="1" applyBorder="1" applyAlignment="1">
      <alignment horizontal="center"/>
    </xf>
    <xf numFmtId="37" fontId="15" fillId="8" borderId="14" xfId="0" applyNumberFormat="1" applyFont="1" applyFill="1" applyBorder="1" applyAlignment="1">
      <alignment horizontal="center"/>
    </xf>
    <xf numFmtId="37" fontId="15" fillId="8" borderId="0" xfId="0" applyNumberFormat="1" applyFont="1" applyFill="1" applyAlignment="1">
      <alignment horizontal="center"/>
    </xf>
    <xf numFmtId="0" fontId="8" fillId="8" borderId="0" xfId="0" applyNumberFormat="1" applyFont="1" applyFill="1" applyAlignment="1">
      <alignment/>
    </xf>
    <xf numFmtId="0" fontId="6" fillId="2" borderId="0" xfId="0" applyNumberFormat="1" applyFont="1" applyFill="1" applyAlignment="1">
      <alignment horizontal="left"/>
    </xf>
    <xf numFmtId="0" fontId="6" fillId="2" borderId="0" xfId="0" applyNumberFormat="1" applyFont="1" applyFill="1" applyAlignment="1">
      <alignment horizontal="right"/>
    </xf>
    <xf numFmtId="10" fontId="6" fillId="2" borderId="0" xfId="0" applyNumberFormat="1" applyFont="1" applyFill="1" applyAlignment="1">
      <alignment horizontal="center"/>
    </xf>
    <xf numFmtId="37" fontId="6" fillId="2" borderId="0" xfId="0" applyNumberFormat="1" applyFont="1" applyFill="1" applyBorder="1" applyAlignment="1">
      <alignment horizontal="right"/>
    </xf>
    <xf numFmtId="37" fontId="11" fillId="2" borderId="0" xfId="0" applyNumberFormat="1" applyFont="1" applyFill="1" applyAlignment="1">
      <alignment horizontal="center"/>
    </xf>
    <xf numFmtId="37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 horizontal="left"/>
    </xf>
    <xf numFmtId="10" fontId="8" fillId="2" borderId="0" xfId="0" applyNumberFormat="1" applyFont="1" applyFill="1" applyAlignment="1">
      <alignment horizontal="center"/>
    </xf>
    <xf numFmtId="37" fontId="8" fillId="2" borderId="0" xfId="0" applyNumberFormat="1" applyFont="1" applyFill="1" applyAlignment="1">
      <alignment horizontal="right"/>
    </xf>
    <xf numFmtId="37" fontId="9" fillId="2" borderId="0" xfId="0" applyNumberFormat="1" applyFont="1" applyFill="1" applyAlignment="1">
      <alignment horizontal="center"/>
    </xf>
    <xf numFmtId="37" fontId="8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37" fontId="15" fillId="2" borderId="13" xfId="0" applyNumberFormat="1" applyFont="1" applyFill="1" applyBorder="1" applyAlignment="1">
      <alignment horizontal="left"/>
    </xf>
    <xf numFmtId="37" fontId="15" fillId="2" borderId="0" xfId="0" applyNumberFormat="1" applyFont="1" applyFill="1" applyBorder="1" applyAlignment="1">
      <alignment horizontal="center"/>
    </xf>
    <xf numFmtId="37" fontId="15" fillId="2" borderId="14" xfId="0" applyNumberFormat="1" applyFont="1" applyFill="1" applyBorder="1" applyAlignment="1">
      <alignment horizontal="center"/>
    </xf>
    <xf numFmtId="37" fontId="15" fillId="2" borderId="0" xfId="0" applyNumberFormat="1" applyFont="1" applyFill="1" applyAlignment="1">
      <alignment horizontal="center"/>
    </xf>
    <xf numFmtId="37" fontId="8" fillId="2" borderId="0" xfId="0" applyNumberFormat="1" applyFont="1" applyFill="1" applyAlignment="1" applyProtection="1">
      <alignment horizontal="right"/>
      <protection locked="0"/>
    </xf>
    <xf numFmtId="0" fontId="7" fillId="34" borderId="0" xfId="0" applyNumberFormat="1" applyFont="1" applyFill="1" applyAlignment="1">
      <alignment horizontal="right"/>
    </xf>
    <xf numFmtId="0" fontId="8" fillId="34" borderId="0" xfId="0" applyNumberFormat="1" applyFont="1" applyFill="1" applyAlignment="1">
      <alignment horizontal="left"/>
    </xf>
    <xf numFmtId="10" fontId="8" fillId="34" borderId="0" xfId="0" applyNumberFormat="1" applyFont="1" applyFill="1" applyAlignment="1">
      <alignment horizontal="center"/>
    </xf>
    <xf numFmtId="37" fontId="7" fillId="34" borderId="11" xfId="0" applyNumberFormat="1" applyFont="1" applyFill="1" applyBorder="1" applyAlignment="1">
      <alignment horizontal="right"/>
    </xf>
    <xf numFmtId="37" fontId="6" fillId="34" borderId="11" xfId="0" applyNumberFormat="1" applyFont="1" applyFill="1" applyBorder="1" applyAlignment="1">
      <alignment horizontal="right"/>
    </xf>
    <xf numFmtId="37" fontId="9" fillId="34" borderId="0" xfId="0" applyNumberFormat="1" applyFont="1" applyFill="1" applyAlignment="1">
      <alignment horizontal="center"/>
    </xf>
    <xf numFmtId="37" fontId="8" fillId="34" borderId="0" xfId="0" applyNumberFormat="1" applyFont="1" applyFill="1" applyAlignment="1">
      <alignment horizontal="center"/>
    </xf>
    <xf numFmtId="0" fontId="8" fillId="34" borderId="0" xfId="0" applyNumberFormat="1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176" fontId="8" fillId="0" borderId="0" xfId="0" applyNumberFormat="1" applyFont="1" applyAlignment="1">
      <alignment horizontal="center"/>
    </xf>
    <xf numFmtId="0" fontId="8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applyProtection="1">
      <alignment horizontal="right"/>
      <protection locked="0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center"/>
    </xf>
    <xf numFmtId="10" fontId="14" fillId="0" borderId="0" xfId="0" applyNumberFormat="1" applyFont="1" applyBorder="1" applyAlignment="1">
      <alignment horizontal="center"/>
    </xf>
    <xf numFmtId="37" fontId="14" fillId="0" borderId="0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37" fontId="7" fillId="8" borderId="15" xfId="0" applyNumberFormat="1" applyFont="1" applyFill="1" applyBorder="1" applyAlignment="1">
      <alignment horizontal="right"/>
    </xf>
    <xf numFmtId="37" fontId="6" fillId="8" borderId="15" xfId="0" applyNumberFormat="1" applyFont="1" applyFill="1" applyBorder="1" applyAlignment="1">
      <alignment horizontal="right"/>
    </xf>
    <xf numFmtId="37" fontId="9" fillId="8" borderId="15" xfId="0" applyNumberFormat="1" applyFont="1" applyFill="1" applyBorder="1" applyAlignment="1">
      <alignment horizontal="center"/>
    </xf>
    <xf numFmtId="37" fontId="8" fillId="8" borderId="15" xfId="0" applyNumberFormat="1" applyFont="1" applyFill="1" applyBorder="1" applyAlignment="1">
      <alignment horizontal="center"/>
    </xf>
    <xf numFmtId="0" fontId="8" fillId="8" borderId="15" xfId="0" applyNumberFormat="1" applyFont="1" applyFill="1" applyBorder="1" applyAlignment="1">
      <alignment horizontal="center"/>
    </xf>
    <xf numFmtId="0" fontId="8" fillId="8" borderId="15" xfId="0" applyNumberFormat="1" applyFont="1" applyFill="1" applyBorder="1" applyAlignment="1">
      <alignment/>
    </xf>
    <xf numFmtId="10" fontId="14" fillId="0" borderId="0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37" fontId="9" fillId="0" borderId="0" xfId="0" applyNumberFormat="1" applyFont="1" applyAlignment="1" applyProtection="1">
      <alignment horizontal="right"/>
      <protection/>
    </xf>
    <xf numFmtId="1" fontId="8" fillId="0" borderId="0" xfId="0" applyNumberFormat="1" applyFont="1" applyAlignment="1" applyProtection="1">
      <alignment/>
      <protection/>
    </xf>
    <xf numFmtId="0" fontId="8" fillId="0" borderId="0" xfId="0" applyNumberFormat="1" applyFont="1" applyFill="1" applyAlignment="1">
      <alignment horizontal="left"/>
    </xf>
    <xf numFmtId="37" fontId="9" fillId="0" borderId="0" xfId="0" applyNumberFormat="1" applyFont="1" applyFill="1" applyAlignment="1" applyProtection="1">
      <alignment horizontal="right"/>
      <protection locked="0"/>
    </xf>
    <xf numFmtId="37" fontId="54" fillId="0" borderId="0" xfId="0" applyNumberFormat="1" applyFont="1" applyFill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0" fontId="14" fillId="0" borderId="0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 quotePrefix="1">
      <alignment horizontal="right"/>
    </xf>
    <xf numFmtId="0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Alignment="1">
      <alignment horizontal="center"/>
    </xf>
    <xf numFmtId="37" fontId="6" fillId="0" borderId="10" xfId="0" applyNumberFormat="1" applyFont="1" applyFill="1" applyBorder="1" applyAlignment="1">
      <alignment horizontal="right"/>
    </xf>
    <xf numFmtId="37" fontId="6" fillId="0" borderId="11" xfId="0" applyNumberFormat="1" applyFont="1" applyFill="1" applyBorder="1" applyAlignment="1">
      <alignment horizontal="right"/>
    </xf>
    <xf numFmtId="37" fontId="11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37" fontId="11" fillId="0" borderId="13" xfId="0" applyNumberFormat="1" applyFont="1" applyFill="1" applyBorder="1" applyAlignment="1">
      <alignment horizontal="center"/>
    </xf>
    <xf numFmtId="37" fontId="16" fillId="0" borderId="0" xfId="0" applyNumberFormat="1" applyFont="1" applyFill="1" applyBorder="1" applyAlignment="1">
      <alignment horizontal="center"/>
    </xf>
    <xf numFmtId="37" fontId="1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10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37" fontId="8" fillId="0" borderId="0" xfId="0" applyNumberFormat="1" applyFont="1" applyBorder="1" applyAlignment="1" applyProtection="1">
      <alignment horizontal="right"/>
      <protection/>
    </xf>
    <xf numFmtId="37" fontId="8" fillId="0" borderId="12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quotePrefix="1">
      <alignment horizontal="left"/>
    </xf>
    <xf numFmtId="37" fontId="8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Alignment="1" quotePrefix="1">
      <alignment horizontal="left"/>
    </xf>
    <xf numFmtId="0" fontId="4" fillId="0" borderId="0" xfId="53" applyFill="1" applyAlignment="1" applyProtection="1">
      <alignment/>
      <protection/>
    </xf>
    <xf numFmtId="0" fontId="20" fillId="0" borderId="0" xfId="0" applyFont="1" applyAlignment="1">
      <alignment/>
    </xf>
    <xf numFmtId="165" fontId="16" fillId="0" borderId="20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9" fillId="34" borderId="0" xfId="0" applyNumberFormat="1" applyFont="1" applyFill="1" applyAlignment="1">
      <alignment horizontal="center"/>
    </xf>
    <xf numFmtId="0" fontId="6" fillId="34" borderId="23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10" fontId="0" fillId="35" borderId="0" xfId="0" applyNumberFormat="1" applyFont="1" applyFill="1" applyBorder="1" applyAlignment="1">
      <alignment horizontal="left"/>
    </xf>
    <xf numFmtId="0" fontId="7" fillId="8" borderId="15" xfId="0" applyNumberFormat="1" applyFont="1" applyFill="1" applyBorder="1" applyAlignment="1">
      <alignment horizontal="center"/>
    </xf>
    <xf numFmtId="37" fontId="6" fillId="0" borderId="12" xfId="0" applyNumberFormat="1" applyFont="1" applyBorder="1" applyAlignment="1">
      <alignment horizontal="right"/>
    </xf>
    <xf numFmtId="37" fontId="9" fillId="34" borderId="0" xfId="0" applyNumberFormat="1" applyFont="1" applyFill="1" applyAlignment="1">
      <alignment horizontal="left"/>
    </xf>
    <xf numFmtId="37" fontId="7" fillId="0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V141"/>
  <sheetViews>
    <sheetView tabSelected="1" zoomScale="90" zoomScaleNormal="90" zoomScalePageLayoutView="0" workbookViewId="0" topLeftCell="A1">
      <selection activeCell="I118" sqref="I118"/>
    </sheetView>
  </sheetViews>
  <sheetFormatPr defaultColWidth="9.140625" defaultRowHeight="12.75"/>
  <cols>
    <col min="1" max="1" width="7.00390625" style="199" customWidth="1"/>
    <col min="2" max="2" width="26.421875" style="11" customWidth="1"/>
    <col min="3" max="3" width="29.8515625" style="11" customWidth="1"/>
    <col min="4" max="4" width="13.28125" style="11" customWidth="1"/>
    <col min="5" max="5" width="12.28125" style="11" customWidth="1"/>
    <col min="6" max="6" width="16.8515625" style="11" bestFit="1" customWidth="1"/>
    <col min="7" max="7" width="12.140625" style="11" customWidth="1"/>
    <col min="8" max="8" width="15.57421875" style="11" customWidth="1"/>
    <col min="9" max="9" width="12.140625" style="5" customWidth="1"/>
    <col min="10" max="10" width="11.8515625" style="5" customWidth="1"/>
    <col min="11" max="11" width="11.28125" style="5" customWidth="1"/>
    <col min="12" max="12" width="11.57421875" style="5" customWidth="1"/>
    <col min="13" max="13" width="12.00390625" style="5" customWidth="1"/>
    <col min="14" max="14" width="13.140625" style="5" customWidth="1"/>
    <col min="15" max="15" width="16.140625" style="43" customWidth="1"/>
    <col min="16" max="25" width="8.8515625" style="11" customWidth="1"/>
    <col min="26" max="30" width="9.7109375" style="11" customWidth="1"/>
    <col min="31" max="31" width="9.140625" style="11" customWidth="1"/>
    <col min="32" max="36" width="16.140625" style="11" customWidth="1"/>
    <col min="37" max="37" width="9.140625" style="11" customWidth="1"/>
    <col min="38" max="42" width="16.28125" style="11" customWidth="1"/>
    <col min="43" max="68" width="9.140625" style="11" customWidth="1"/>
    <col min="69" max="16384" width="9.140625" style="11" customWidth="1"/>
  </cols>
  <sheetData>
    <row r="1" spans="1:74" s="4" customFormat="1" ht="15">
      <c r="A1" s="199"/>
      <c r="B1" s="1" t="s">
        <v>117</v>
      </c>
      <c r="C1" s="94" t="s">
        <v>113</v>
      </c>
      <c r="D1" s="3" t="s">
        <v>31</v>
      </c>
      <c r="E1" s="96"/>
      <c r="G1" s="33" t="s">
        <v>72</v>
      </c>
      <c r="H1" s="4" t="s">
        <v>105</v>
      </c>
      <c r="I1" s="5"/>
      <c r="J1" s="5"/>
      <c r="K1" s="5"/>
      <c r="L1" s="5"/>
      <c r="M1" s="5"/>
      <c r="N1" s="5"/>
      <c r="O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s="4" customFormat="1" ht="18.75" customHeight="1">
      <c r="A2" s="199"/>
      <c r="B2" s="47" t="s">
        <v>38</v>
      </c>
      <c r="C2" s="95"/>
      <c r="D2" s="33" t="s">
        <v>118</v>
      </c>
      <c r="E2" s="233"/>
      <c r="F2" s="10"/>
      <c r="G2" s="33"/>
      <c r="I2" s="5"/>
      <c r="J2" s="5"/>
      <c r="K2" s="5"/>
      <c r="L2" s="5"/>
      <c r="M2" s="5"/>
      <c r="N2" s="5"/>
      <c r="O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s="4" customFormat="1" ht="15">
      <c r="A3" s="199"/>
      <c r="B3" s="48" t="s">
        <v>32</v>
      </c>
      <c r="C3" s="95"/>
      <c r="D3" s="33" t="s">
        <v>119</v>
      </c>
      <c r="E3" s="98"/>
      <c r="G3" s="33" t="s">
        <v>73</v>
      </c>
      <c r="H3" s="4" t="s">
        <v>74</v>
      </c>
      <c r="I3" s="5"/>
      <c r="J3" s="5"/>
      <c r="K3" s="5"/>
      <c r="L3" s="5"/>
      <c r="M3" s="5"/>
      <c r="N3" s="5"/>
      <c r="O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4" customFormat="1" ht="15">
      <c r="A4" s="199"/>
      <c r="B4" s="33" t="s">
        <v>36</v>
      </c>
      <c r="C4" s="88"/>
      <c r="D4" s="12" t="s">
        <v>57</v>
      </c>
      <c r="E4" s="232"/>
      <c r="G4" s="33" t="s">
        <v>68</v>
      </c>
      <c r="I4" s="90"/>
      <c r="J4" s="13"/>
      <c r="K4" s="5"/>
      <c r="L4" s="5"/>
      <c r="M4" s="5"/>
      <c r="N4" s="5"/>
      <c r="O4" s="14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1:74" s="4" customFormat="1" ht="15">
      <c r="A5" s="199"/>
      <c r="B5" s="33" t="s">
        <v>37</v>
      </c>
      <c r="C5" s="88"/>
      <c r="D5" s="12" t="s">
        <v>86</v>
      </c>
      <c r="E5" s="98"/>
      <c r="G5" s="33" t="s">
        <v>69</v>
      </c>
      <c r="I5" s="90"/>
      <c r="J5" s="13"/>
      <c r="K5" s="5"/>
      <c r="L5" s="5"/>
      <c r="M5" s="5"/>
      <c r="N5" s="5"/>
      <c r="O5" s="14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s="4" customFormat="1" ht="15">
      <c r="A6" s="199"/>
      <c r="B6" s="76" t="s">
        <v>46</v>
      </c>
      <c r="C6" s="57">
        <v>203700</v>
      </c>
      <c r="D6" s="12"/>
      <c r="I6" s="13"/>
      <c r="J6" s="13"/>
      <c r="K6" s="5"/>
      <c r="L6" s="5"/>
      <c r="M6" s="5"/>
      <c r="N6" s="5"/>
      <c r="O6" s="237" t="s">
        <v>94</v>
      </c>
      <c r="P6" s="237"/>
      <c r="Q6" s="237"/>
      <c r="R6" s="237"/>
      <c r="S6" s="237"/>
      <c r="T6" s="237"/>
      <c r="U6" s="237"/>
      <c r="V6" s="237"/>
      <c r="W6" s="23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s="4" customFormat="1" ht="15">
      <c r="A7" s="199"/>
      <c r="C7" s="2"/>
      <c r="D7" s="12"/>
      <c r="I7" s="18"/>
      <c r="J7" s="13"/>
      <c r="K7" s="13"/>
      <c r="L7" s="13"/>
      <c r="N7" s="5"/>
      <c r="O7" s="8" t="s">
        <v>87</v>
      </c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37" s="126" customFormat="1" ht="15.75" thickBot="1">
      <c r="A8" s="224"/>
      <c r="B8" s="120" t="s">
        <v>0</v>
      </c>
      <c r="C8" s="121" t="s">
        <v>1</v>
      </c>
      <c r="D8" s="121" t="s">
        <v>2</v>
      </c>
      <c r="E8" s="121" t="s">
        <v>2</v>
      </c>
      <c r="F8" s="121" t="s">
        <v>2</v>
      </c>
      <c r="G8" s="121" t="s">
        <v>2</v>
      </c>
      <c r="H8" s="121" t="s">
        <v>2</v>
      </c>
      <c r="I8" s="121" t="s">
        <v>3</v>
      </c>
      <c r="J8" s="121" t="s">
        <v>4</v>
      </c>
      <c r="K8" s="121" t="s">
        <v>5</v>
      </c>
      <c r="L8" s="121" t="s">
        <v>6</v>
      </c>
      <c r="M8" s="121" t="s">
        <v>7</v>
      </c>
      <c r="N8" s="122" t="s">
        <v>8</v>
      </c>
      <c r="O8" s="123" t="s">
        <v>130</v>
      </c>
      <c r="P8" s="123" t="s">
        <v>131</v>
      </c>
      <c r="Q8" s="123" t="s">
        <v>132</v>
      </c>
      <c r="R8" s="123" t="s">
        <v>133</v>
      </c>
      <c r="S8" s="123" t="s">
        <v>134</v>
      </c>
      <c r="T8" s="123" t="s">
        <v>135</v>
      </c>
      <c r="U8" s="123" t="s">
        <v>136</v>
      </c>
      <c r="V8" s="123" t="s">
        <v>137</v>
      </c>
      <c r="W8" s="123" t="s">
        <v>138</v>
      </c>
      <c r="X8" s="123"/>
      <c r="Y8" s="124"/>
      <c r="Z8" s="124"/>
      <c r="AA8" s="124"/>
      <c r="AB8" s="124"/>
      <c r="AC8" s="124"/>
      <c r="AD8" s="124"/>
      <c r="AE8" s="125"/>
      <c r="AF8" s="124"/>
      <c r="AG8" s="124"/>
      <c r="AH8" s="124"/>
      <c r="AI8" s="124"/>
      <c r="AJ8" s="124"/>
      <c r="AK8" s="124"/>
    </row>
    <row r="9" spans="1:42" s="8" customFormat="1" ht="15.75" thickBot="1">
      <c r="A9" s="224"/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16">
        <v>45108</v>
      </c>
      <c r="J9" s="165">
        <f aca="true" t="shared" si="0" ref="J9:M10">DATE(YEAR(I9)+1,MONTH(I9),DAY(I9))</f>
        <v>45474</v>
      </c>
      <c r="K9" s="165">
        <f t="shared" si="0"/>
        <v>45839</v>
      </c>
      <c r="L9" s="165">
        <f t="shared" si="0"/>
        <v>46204</v>
      </c>
      <c r="M9" s="165">
        <f t="shared" si="0"/>
        <v>46569</v>
      </c>
      <c r="N9" s="5"/>
      <c r="O9" s="14" t="s">
        <v>33</v>
      </c>
      <c r="P9" s="15" t="s">
        <v>124</v>
      </c>
      <c r="Q9" s="15" t="s">
        <v>125</v>
      </c>
      <c r="R9" s="15" t="s">
        <v>126</v>
      </c>
      <c r="S9" s="15" t="s">
        <v>127</v>
      </c>
      <c r="T9" s="15" t="s">
        <v>128</v>
      </c>
      <c r="U9" s="7"/>
      <c r="V9" s="7"/>
      <c r="W9" s="7"/>
      <c r="X9" s="7"/>
      <c r="Y9" s="7"/>
      <c r="Z9" s="105" t="s">
        <v>76</v>
      </c>
      <c r="AA9" s="105" t="s">
        <v>77</v>
      </c>
      <c r="AB9" s="105" t="s">
        <v>78</v>
      </c>
      <c r="AC9" s="105" t="s">
        <v>79</v>
      </c>
      <c r="AD9" s="106" t="s">
        <v>80</v>
      </c>
      <c r="AE9" s="7"/>
      <c r="AF9" s="105" t="s">
        <v>81</v>
      </c>
      <c r="AG9" s="105" t="s">
        <v>82</v>
      </c>
      <c r="AH9" s="105" t="s">
        <v>83</v>
      </c>
      <c r="AI9" s="105" t="s">
        <v>84</v>
      </c>
      <c r="AJ9" s="106" t="s">
        <v>85</v>
      </c>
      <c r="AK9" s="7"/>
      <c r="AL9" s="105" t="s">
        <v>95</v>
      </c>
      <c r="AM9" s="105" t="s">
        <v>96</v>
      </c>
      <c r="AN9" s="105" t="s">
        <v>97</v>
      </c>
      <c r="AO9" s="105" t="s">
        <v>98</v>
      </c>
      <c r="AP9" s="106" t="s">
        <v>99</v>
      </c>
    </row>
    <row r="10" spans="1:74" s="4" customFormat="1" ht="17.25" customHeight="1">
      <c r="A10" s="199"/>
      <c r="C10" s="2"/>
      <c r="D10" s="16"/>
      <c r="E10" s="16"/>
      <c r="F10" s="16"/>
      <c r="G10" s="16"/>
      <c r="H10" s="16"/>
      <c r="I10" s="116">
        <v>45473</v>
      </c>
      <c r="J10" s="165">
        <f t="shared" si="0"/>
        <v>45838</v>
      </c>
      <c r="K10" s="165">
        <f t="shared" si="0"/>
        <v>46203</v>
      </c>
      <c r="L10" s="165">
        <f t="shared" si="0"/>
        <v>46568</v>
      </c>
      <c r="M10" s="165">
        <f t="shared" si="0"/>
        <v>46934</v>
      </c>
      <c r="N10" s="5"/>
      <c r="O10" s="14"/>
      <c r="P10" s="8"/>
      <c r="Q10" s="8"/>
      <c r="R10" s="8"/>
      <c r="S10" s="7"/>
      <c r="T10" s="7"/>
      <c r="U10" s="7"/>
      <c r="V10" s="7"/>
      <c r="W10" s="7"/>
      <c r="X10" s="7"/>
      <c r="Y10" s="7"/>
      <c r="Z10" s="103"/>
      <c r="AA10" s="70"/>
      <c r="AB10" s="70"/>
      <c r="AC10" s="70"/>
      <c r="AD10" s="71"/>
      <c r="AE10" s="7"/>
      <c r="AF10" s="103"/>
      <c r="AG10" s="70"/>
      <c r="AH10" s="70"/>
      <c r="AI10" s="70"/>
      <c r="AJ10" s="71"/>
      <c r="AK10" s="7"/>
      <c r="AL10" s="103"/>
      <c r="AM10" s="70"/>
      <c r="AN10" s="70"/>
      <c r="AO10" s="70"/>
      <c r="AP10" s="71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</row>
    <row r="11" spans="1:74" s="4" customFormat="1" ht="15.75" customHeight="1">
      <c r="A11" s="199">
        <v>5010</v>
      </c>
      <c r="B11" s="166" t="str">
        <f>C1</f>
        <v>Name</v>
      </c>
      <c r="C11" s="25" t="s">
        <v>49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>ROUND((SUM(D11*O11)*$G$129/12+SUM(D11*P11)*$G$130/12),0)</f>
        <v>0</v>
      </c>
      <c r="J11" s="22">
        <f>ROUND((SUM(E11*P11)*$G$129/12+SUM(E11*Q11)*$G$130/12),0)</f>
        <v>0</v>
      </c>
      <c r="K11" s="22">
        <f>ROUND((SUM(F11*Q11)*$G$129/12+SUM(F11*R11)*$G$130/12),0)</f>
        <v>0</v>
      </c>
      <c r="L11" s="22">
        <f>ROUND((SUM(G11*R11)*$G$129/12+SUM(G11*S11)*$G$130/12),0)</f>
        <v>0</v>
      </c>
      <c r="M11" s="22">
        <f>ROUND((SUM(H11*S11)*$G$129/12+SUM(H11*T11)*$G$130/12),0)</f>
        <v>0</v>
      </c>
      <c r="N11" s="5">
        <f>SUM(I11:M11)</f>
        <v>0</v>
      </c>
      <c r="O11" s="24">
        <v>203700</v>
      </c>
      <c r="P11" s="81">
        <f>IF(O11*$D$134&gt;$C$6,$C$6,O11*$D$134)</f>
        <v>203700</v>
      </c>
      <c r="Q11" s="81">
        <f>IF(P11*$D$134&gt;$C$6,$C$6,P11*$D$134)</f>
        <v>203700</v>
      </c>
      <c r="R11" s="81">
        <f>IF(Q11*$D$134&gt;$C$6,$C$6,Q11*$D$134)</f>
        <v>203700</v>
      </c>
      <c r="S11" s="81">
        <f>IF(R11*$D$134&gt;$C$6,$C$6,R11*$D$134)</f>
        <v>203700</v>
      </c>
      <c r="T11" s="81">
        <f>IF(S11*$D$134&gt;$C$6,$C$6,S11*$D$134)</f>
        <v>203700</v>
      </c>
      <c r="U11" s="81">
        <f>IF(T11*$D$134&gt;$C$6,$C$6,T11*$D$134)</f>
        <v>203700</v>
      </c>
      <c r="V11" s="81">
        <f>IF(U11*$D$134&gt;$C$6,$C$6,U11*$D$134)</f>
        <v>203700</v>
      </c>
      <c r="W11" s="81">
        <f>IF(V11*$D$134&gt;$C$6,$C$6,V11*$D$134)</f>
        <v>203700</v>
      </c>
      <c r="X11" s="81"/>
      <c r="Y11" s="7" t="str">
        <f>B11</f>
        <v>Name</v>
      </c>
      <c r="Z11" s="103">
        <f aca="true" t="shared" si="1" ref="Z11:Z22">I11*$D$28</f>
        <v>0</v>
      </c>
      <c r="AA11" s="70">
        <f aca="true" t="shared" si="2" ref="AA11:AA22">J11*$D$28</f>
        <v>0</v>
      </c>
      <c r="AB11" s="70">
        <f aca="true" t="shared" si="3" ref="AB11:AB22">K11*$D$28</f>
        <v>0</v>
      </c>
      <c r="AC11" s="70">
        <f aca="true" t="shared" si="4" ref="AC11:AC22">L11*$D$28</f>
        <v>0</v>
      </c>
      <c r="AD11" s="71">
        <f aca="true" t="shared" si="5" ref="AD11:AD22">M11*$D$28</f>
        <v>0</v>
      </c>
      <c r="AE11" s="7"/>
      <c r="AF11" s="103">
        <f>I11+Z11</f>
        <v>0</v>
      </c>
      <c r="AG11" s="70">
        <f>J11+AA11</f>
        <v>0</v>
      </c>
      <c r="AH11" s="70">
        <f>K11+AB11</f>
        <v>0</v>
      </c>
      <c r="AI11" s="70">
        <f>L11+AC11</f>
        <v>0</v>
      </c>
      <c r="AJ11" s="71">
        <f>M11+AD11</f>
        <v>0</v>
      </c>
      <c r="AK11" s="7"/>
      <c r="AL11" s="108">
        <f>D11*12</f>
        <v>0</v>
      </c>
      <c r="AM11" s="109">
        <f>E11*12</f>
        <v>0</v>
      </c>
      <c r="AN11" s="109">
        <f>F11*12</f>
        <v>0</v>
      </c>
      <c r="AO11" s="109">
        <f>G11*12</f>
        <v>0</v>
      </c>
      <c r="AP11" s="110">
        <f>H11*12</f>
        <v>0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s="4" customFormat="1" ht="13.5" customHeight="1">
      <c r="A12" s="199">
        <v>5010</v>
      </c>
      <c r="B12" s="91"/>
      <c r="C12" s="25" t="s">
        <v>139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>ROUND((SUM(D12*O12)*$D$129/12+SUM(D12*P12)*$D$130/12),0)</f>
        <v>0</v>
      </c>
      <c r="J12" s="22">
        <f>ROUND((SUM(E12*P12)*$E$129/12+SUM(E12*Q12)*$E$130/12),0)</f>
        <v>0</v>
      </c>
      <c r="K12" s="22">
        <f>ROUND((SUM(F12*Q12)*$F$129/12+SUM(F12*R12)*$F$130/12),0)</f>
        <v>0</v>
      </c>
      <c r="L12" s="22">
        <f>ROUND((SUM(G12*R12)*$G$129/12+SUM(G12*S12)*$G$130/12),0)</f>
        <v>0</v>
      </c>
      <c r="M12" s="22">
        <f>ROUND((SUM(H12*S12)*$H$129/12+SUM(H12*T12)*$H$130/12),0)</f>
        <v>0</v>
      </c>
      <c r="N12" s="5">
        <f>SUM(I12:M12)</f>
        <v>0</v>
      </c>
      <c r="O12" s="24"/>
      <c r="P12" s="81">
        <f>IF(O12*$D$134&gt;$C$6,$C$6,O12*$D$134)</f>
        <v>0</v>
      </c>
      <c r="Q12" s="81">
        <f>IF(P12*$D$134&gt;$C$6,$C$6,P12*$D$134)</f>
        <v>0</v>
      </c>
      <c r="R12" s="81">
        <f>IF(Q12*$D$134&gt;$C$6,$C$6,Q12*$D$134)</f>
        <v>0</v>
      </c>
      <c r="S12" s="81">
        <f>IF(R12*$D$134&gt;$C$6,$C$6,R12*$D$134)</f>
        <v>0</v>
      </c>
      <c r="T12" s="81">
        <f>IF(S12*$D$134&gt;$C$6,$C$6,S12*$D$134)</f>
        <v>0</v>
      </c>
      <c r="U12" s="81">
        <f>IF(T12*$D$134&gt;$C$6,$C$6,T12*$D$134)</f>
        <v>0</v>
      </c>
      <c r="V12" s="81">
        <f>IF(U12*$D$134&gt;$C$6,$C$6,U12*$D$134)</f>
        <v>0</v>
      </c>
      <c r="W12" s="81">
        <f>IF(V12*$D$134&gt;$C$6,$C$6,V12*$D$134)</f>
        <v>0</v>
      </c>
      <c r="X12" s="81"/>
      <c r="Y12" s="7">
        <f aca="true" t="shared" si="6" ref="Y12:Y25">B12</f>
        <v>0</v>
      </c>
      <c r="Z12" s="103">
        <f t="shared" si="1"/>
        <v>0</v>
      </c>
      <c r="AA12" s="70">
        <f t="shared" si="2"/>
        <v>0</v>
      </c>
      <c r="AB12" s="70">
        <f t="shared" si="3"/>
        <v>0</v>
      </c>
      <c r="AC12" s="70">
        <f t="shared" si="4"/>
        <v>0</v>
      </c>
      <c r="AD12" s="71">
        <f t="shared" si="5"/>
        <v>0</v>
      </c>
      <c r="AE12" s="7"/>
      <c r="AF12" s="103">
        <f aca="true" t="shared" si="7" ref="AF12:AG17">I12+Z12</f>
        <v>0</v>
      </c>
      <c r="AG12" s="70">
        <f t="shared" si="7"/>
        <v>0</v>
      </c>
      <c r="AH12" s="70">
        <f aca="true" t="shared" si="8" ref="AH12:AH25">K12+AB12</f>
        <v>0</v>
      </c>
      <c r="AI12" s="70">
        <f>L12+AC12</f>
        <v>0</v>
      </c>
      <c r="AJ12" s="71">
        <f aca="true" t="shared" si="9" ref="AJ12:AJ25">M12+AD12</f>
        <v>0</v>
      </c>
      <c r="AK12" s="7"/>
      <c r="AL12" s="108">
        <f aca="true" t="shared" si="10" ref="AL12:AL25">D12*12</f>
        <v>0</v>
      </c>
      <c r="AM12" s="109">
        <f aca="true" t="shared" si="11" ref="AM12:AM25">E12*12</f>
        <v>0</v>
      </c>
      <c r="AN12" s="109">
        <f aca="true" t="shared" si="12" ref="AN12:AN25">F12*12</f>
        <v>0</v>
      </c>
      <c r="AO12" s="109">
        <f aca="true" t="shared" si="13" ref="AO12:AO25">G12*12</f>
        <v>0</v>
      </c>
      <c r="AP12" s="110">
        <f aca="true" t="shared" si="14" ref="AP12:AP25">H12*12</f>
        <v>0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4" s="4" customFormat="1" ht="13.5" customHeight="1">
      <c r="A13" s="199">
        <v>5010</v>
      </c>
      <c r="B13" s="91"/>
      <c r="C13" s="25" t="s">
        <v>64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>ROUND((SUM(D13*O13)*$D$129/12+SUM(D13*P13)*$D$130/12),0)</f>
        <v>0</v>
      </c>
      <c r="J13" s="22">
        <f>ROUND((SUM(E13*P13)*$E$129/12+SUM(E13*Q13)*$E$130/12),0)</f>
        <v>0</v>
      </c>
      <c r="K13" s="22">
        <f>ROUND((SUM(F13*Q13)*$F$129/12+SUM(F13*R13)*$F$130/12),0)</f>
        <v>0</v>
      </c>
      <c r="L13" s="22">
        <f>ROUND((SUM(G13*R13)*$G$129/12+SUM(G13*S13)*$G$130/12),0)</f>
        <v>0</v>
      </c>
      <c r="M13" s="22">
        <f>ROUND((SUM(H13*S13)*$H$129/12+SUM(H13*T13)*$H$130/12),0)</f>
        <v>0</v>
      </c>
      <c r="N13" s="5">
        <f>SUM(I13:M13)</f>
        <v>0</v>
      </c>
      <c r="O13" s="24">
        <v>0</v>
      </c>
      <c r="P13" s="81">
        <f>IF(O13*$D$134&gt;$C$6,$C$6,O13*$D$134)</f>
        <v>0</v>
      </c>
      <c r="Q13" s="81">
        <f>IF(P13*$D$134&gt;$C$6,$C$6,P13*$D$134)</f>
        <v>0</v>
      </c>
      <c r="R13" s="81">
        <f>IF(Q13*$D$134&gt;$C$6,$C$6,Q13*$D$134)</f>
        <v>0</v>
      </c>
      <c r="S13" s="81">
        <f>IF(R13*$D$134&gt;$C$6,$C$6,R13*$D$134)</f>
        <v>0</v>
      </c>
      <c r="T13" s="81">
        <f>IF(S13*$D$134&gt;$C$6,$C$6,S13*$D$134)</f>
        <v>0</v>
      </c>
      <c r="U13" s="81">
        <f>IF(T13*$D$134&gt;$C$6,$C$6,T13*$D$134)</f>
        <v>0</v>
      </c>
      <c r="V13" s="81">
        <f>IF(U13*$D$134&gt;$C$6,$C$6,U13*$D$134)</f>
        <v>0</v>
      </c>
      <c r="W13" s="81">
        <f>IF(V13*$D$134&gt;$C$6,$C$6,V13*$D$134)</f>
        <v>0</v>
      </c>
      <c r="X13" s="81"/>
      <c r="Y13" s="7">
        <f t="shared" si="6"/>
        <v>0</v>
      </c>
      <c r="Z13" s="103">
        <f t="shared" si="1"/>
        <v>0</v>
      </c>
      <c r="AA13" s="70">
        <f t="shared" si="2"/>
        <v>0</v>
      </c>
      <c r="AB13" s="70">
        <f t="shared" si="3"/>
        <v>0</v>
      </c>
      <c r="AC13" s="70">
        <f t="shared" si="4"/>
        <v>0</v>
      </c>
      <c r="AD13" s="71">
        <f t="shared" si="5"/>
        <v>0</v>
      </c>
      <c r="AE13" s="7"/>
      <c r="AF13" s="103">
        <f t="shared" si="7"/>
        <v>0</v>
      </c>
      <c r="AG13" s="70">
        <f t="shared" si="7"/>
        <v>0</v>
      </c>
      <c r="AH13" s="70">
        <f t="shared" si="8"/>
        <v>0</v>
      </c>
      <c r="AI13" s="70">
        <f aca="true" t="shared" si="15" ref="AI13:AI25">L13+AC13</f>
        <v>0</v>
      </c>
      <c r="AJ13" s="71">
        <f t="shared" si="9"/>
        <v>0</v>
      </c>
      <c r="AK13" s="7"/>
      <c r="AL13" s="108">
        <f t="shared" si="10"/>
        <v>0</v>
      </c>
      <c r="AM13" s="109">
        <f t="shared" si="11"/>
        <v>0</v>
      </c>
      <c r="AN13" s="109">
        <f t="shared" si="12"/>
        <v>0</v>
      </c>
      <c r="AO13" s="109">
        <f t="shared" si="13"/>
        <v>0</v>
      </c>
      <c r="AP13" s="110">
        <f t="shared" si="14"/>
        <v>0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1:74" s="4" customFormat="1" ht="13.5" customHeight="1">
      <c r="A14" s="199">
        <v>5100</v>
      </c>
      <c r="B14" s="91"/>
      <c r="C14" s="25" t="s">
        <v>61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>ROUND((SUM(D14*O14)*$D$129/12+SUM(D14*P14)*$D$130/12),0)</f>
        <v>0</v>
      </c>
      <c r="J14" s="22">
        <f>ROUND((SUM(E14*P14)*$E$129/12+SUM(E14*Q14)*$E$130/12),0)</f>
        <v>0</v>
      </c>
      <c r="K14" s="22">
        <f>ROUND((SUM(F14*Q14)*$F$129/12+SUM(F14*R14)*$F$130/12),0)</f>
        <v>0</v>
      </c>
      <c r="L14" s="22">
        <f>ROUND((SUM(G14*R14)*$G$129/12+SUM(G14*S14)*$G$130/12),0)</f>
        <v>0</v>
      </c>
      <c r="M14" s="22">
        <f>ROUND((SUM(H14*S14)*$H$129/12+SUM(H14*T14)*$H$130/12),0)</f>
        <v>0</v>
      </c>
      <c r="N14" s="5">
        <f aca="true" t="shared" si="16" ref="N14:N21">SUM(I14:M14)</f>
        <v>0</v>
      </c>
      <c r="O14" s="24">
        <v>0</v>
      </c>
      <c r="P14" s="81">
        <f>IF(O14*$D$134&gt;$C$6,$C$6,O14*$D$134)</f>
        <v>0</v>
      </c>
      <c r="Q14" s="81">
        <f>IF(P14*$D$134&gt;$C$6,$C$6,P14*$D$134)</f>
        <v>0</v>
      </c>
      <c r="R14" s="81">
        <f>IF(Q14*$D$134&gt;$C$6,$C$6,Q14*$D$134)</f>
        <v>0</v>
      </c>
      <c r="S14" s="81">
        <f>IF(R14*$D$134&gt;$C$6,$C$6,R14*$D$134)</f>
        <v>0</v>
      </c>
      <c r="T14" s="81">
        <f>IF(S14*$D$134&gt;$C$6,$C$6,S14*$D$134)</f>
        <v>0</v>
      </c>
      <c r="U14" s="81">
        <f>IF(T14*$D$134&gt;$C$6,$C$6,T14*$D$134)</f>
        <v>0</v>
      </c>
      <c r="V14" s="81">
        <f>IF(U14*$D$134&gt;$C$6,$C$6,U14*$D$134)</f>
        <v>0</v>
      </c>
      <c r="W14" s="81">
        <f>IF(V14*$D$134&gt;$C$6,$C$6,V14*$D$134)</f>
        <v>0</v>
      </c>
      <c r="X14" s="81"/>
      <c r="Y14" s="7">
        <f t="shared" si="6"/>
        <v>0</v>
      </c>
      <c r="Z14" s="103">
        <f t="shared" si="1"/>
        <v>0</v>
      </c>
      <c r="AA14" s="70">
        <f t="shared" si="2"/>
        <v>0</v>
      </c>
      <c r="AB14" s="70">
        <f t="shared" si="3"/>
        <v>0</v>
      </c>
      <c r="AC14" s="70">
        <f t="shared" si="4"/>
        <v>0</v>
      </c>
      <c r="AD14" s="71">
        <f t="shared" si="5"/>
        <v>0</v>
      </c>
      <c r="AE14" s="7"/>
      <c r="AF14" s="103">
        <f t="shared" si="7"/>
        <v>0</v>
      </c>
      <c r="AG14" s="70">
        <f t="shared" si="7"/>
        <v>0</v>
      </c>
      <c r="AH14" s="70">
        <f t="shared" si="8"/>
        <v>0</v>
      </c>
      <c r="AI14" s="70">
        <f t="shared" si="15"/>
        <v>0</v>
      </c>
      <c r="AJ14" s="71">
        <f t="shared" si="9"/>
        <v>0</v>
      </c>
      <c r="AK14" s="7"/>
      <c r="AL14" s="108">
        <f t="shared" si="10"/>
        <v>0</v>
      </c>
      <c r="AM14" s="109">
        <f t="shared" si="11"/>
        <v>0</v>
      </c>
      <c r="AN14" s="109">
        <f t="shared" si="12"/>
        <v>0</v>
      </c>
      <c r="AO14" s="109">
        <f t="shared" si="13"/>
        <v>0</v>
      </c>
      <c r="AP14" s="110">
        <f t="shared" si="14"/>
        <v>0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</row>
    <row r="15" spans="1:74" s="4" customFormat="1" ht="13.5" customHeight="1">
      <c r="A15" s="199">
        <v>5100</v>
      </c>
      <c r="B15" s="91"/>
      <c r="C15" s="19" t="s">
        <v>62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f>ROUND((SUM(D15*O15)*$D$129/12+SUM(D15*P15)*$D$130/12),0)</f>
        <v>0</v>
      </c>
      <c r="J15" s="22">
        <f>ROUND((SUM(E15*P15)*$E$129/12+SUM(E15*Q15)*$E$130/12),0)</f>
        <v>0</v>
      </c>
      <c r="K15" s="22">
        <f>ROUND((SUM(F15*Q15)*$F$129/12+SUM(F15*R15)*$F$130/12),0)</f>
        <v>0</v>
      </c>
      <c r="L15" s="22">
        <f>ROUND((SUM(G15*R15)*$G$129/12+SUM(G15*S15)*$G$130/12),0)</f>
        <v>0</v>
      </c>
      <c r="M15" s="22">
        <f>ROUND((SUM(H15*S15)*$H$129/12+SUM(H15*T15)*$H$130/12),0)</f>
        <v>0</v>
      </c>
      <c r="N15" s="5">
        <f t="shared" si="16"/>
        <v>0</v>
      </c>
      <c r="O15" s="24">
        <v>0</v>
      </c>
      <c r="P15" s="81">
        <f>IF(O15*$D$134&gt;$C$6,$C$6,O15*$D$134)</f>
        <v>0</v>
      </c>
      <c r="Q15" s="81">
        <f>IF(P15*$D$134&gt;$C$6,$C$6,P15*$D$134)</f>
        <v>0</v>
      </c>
      <c r="R15" s="81">
        <f>IF(Q15*$D$134&gt;$C$6,$C$6,Q15*$D$134)</f>
        <v>0</v>
      </c>
      <c r="S15" s="81">
        <f>IF(R15*$D$134&gt;$C$6,$C$6,R15*$D$134)</f>
        <v>0</v>
      </c>
      <c r="T15" s="81">
        <f>IF(S15*$D$134&gt;$C$6,$C$6,S15*$D$134)</f>
        <v>0</v>
      </c>
      <c r="U15" s="81">
        <f>IF(T15*$D$134&gt;$C$6,$C$6,T15*$D$134)</f>
        <v>0</v>
      </c>
      <c r="V15" s="81">
        <f>IF(U15*$D$134&gt;$C$6,$C$6,U15*$D$134)</f>
        <v>0</v>
      </c>
      <c r="W15" s="81">
        <f>IF(V15*$D$134&gt;$C$6,$C$6,V15*$D$134)</f>
        <v>0</v>
      </c>
      <c r="X15" s="81"/>
      <c r="Y15" s="7">
        <f t="shared" si="6"/>
        <v>0</v>
      </c>
      <c r="Z15" s="103">
        <f t="shared" si="1"/>
        <v>0</v>
      </c>
      <c r="AA15" s="70">
        <f t="shared" si="2"/>
        <v>0</v>
      </c>
      <c r="AB15" s="70">
        <f t="shared" si="3"/>
        <v>0</v>
      </c>
      <c r="AC15" s="70">
        <f t="shared" si="4"/>
        <v>0</v>
      </c>
      <c r="AD15" s="71">
        <f t="shared" si="5"/>
        <v>0</v>
      </c>
      <c r="AE15" s="7"/>
      <c r="AF15" s="103">
        <f t="shared" si="7"/>
        <v>0</v>
      </c>
      <c r="AG15" s="70">
        <f t="shared" si="7"/>
        <v>0</v>
      </c>
      <c r="AH15" s="70">
        <f t="shared" si="8"/>
        <v>0</v>
      </c>
      <c r="AI15" s="70">
        <f t="shared" si="15"/>
        <v>0</v>
      </c>
      <c r="AJ15" s="71">
        <f t="shared" si="9"/>
        <v>0</v>
      </c>
      <c r="AK15" s="7"/>
      <c r="AL15" s="108">
        <f t="shared" si="10"/>
        <v>0</v>
      </c>
      <c r="AM15" s="109">
        <f t="shared" si="11"/>
        <v>0</v>
      </c>
      <c r="AN15" s="109">
        <f t="shared" si="12"/>
        <v>0</v>
      </c>
      <c r="AO15" s="109">
        <f t="shared" si="13"/>
        <v>0</v>
      </c>
      <c r="AP15" s="110">
        <f t="shared" si="14"/>
        <v>0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74" s="4" customFormat="1" ht="13.5" customHeight="1">
      <c r="A16" s="199">
        <v>5100</v>
      </c>
      <c r="B16" s="91"/>
      <c r="C16" s="25" t="s">
        <v>75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2">
        <f>ROUND((SUM(D16*O16)*$D$129/12+SUM(D16*P16)*$D$130/12),0)</f>
        <v>0</v>
      </c>
      <c r="J16" s="22">
        <f>ROUND((SUM(E16*P16)*$E$129/12+SUM(E16*Q16)*$E$130/12),0)</f>
        <v>0</v>
      </c>
      <c r="K16" s="22">
        <f>ROUND((SUM(F16*Q16)*$F$129/12+SUM(F16*R16)*$F$130/12),0)</f>
        <v>0</v>
      </c>
      <c r="L16" s="22">
        <f>ROUND((SUM(G16*R16)*$G$129/12+SUM(G16*S16)*$G$130/12),0)</f>
        <v>0</v>
      </c>
      <c r="M16" s="22">
        <f>ROUND((SUM(H16*S16)*$H$129/12+SUM(H16*T16)*$H$130/12),0)</f>
        <v>0</v>
      </c>
      <c r="N16" s="5">
        <f t="shared" si="16"/>
        <v>0</v>
      </c>
      <c r="O16" s="24">
        <v>0</v>
      </c>
      <c r="P16" s="81">
        <f>IF(O16*$D$134&gt;$C$6,$C$6,O16*$D$134)</f>
        <v>0</v>
      </c>
      <c r="Q16" s="81">
        <f>IF(P16*$D$134&gt;$C$6,$C$6,P16*$D$134)</f>
        <v>0</v>
      </c>
      <c r="R16" s="81">
        <f>IF(Q16*$D$134&gt;$C$6,$C$6,Q16*$D$134)</f>
        <v>0</v>
      </c>
      <c r="S16" s="81">
        <f>IF(R16*$D$134&gt;$C$6,$C$6,R16*$D$134)</f>
        <v>0</v>
      </c>
      <c r="T16" s="81">
        <f>IF(S16*$D$134&gt;$C$6,$C$6,S16*$D$134)</f>
        <v>0</v>
      </c>
      <c r="U16" s="81">
        <f>IF(T16*$D$134&gt;$C$6,$C$6,T16*$D$134)</f>
        <v>0</v>
      </c>
      <c r="V16" s="81">
        <f>IF(U16*$D$134&gt;$C$6,$C$6,U16*$D$134)</f>
        <v>0</v>
      </c>
      <c r="W16" s="81">
        <f>IF(V16*$D$134&gt;$C$6,$C$6,V16*$D$134)</f>
        <v>0</v>
      </c>
      <c r="X16" s="81"/>
      <c r="Y16" s="7">
        <f t="shared" si="6"/>
        <v>0</v>
      </c>
      <c r="Z16" s="103">
        <f t="shared" si="1"/>
        <v>0</v>
      </c>
      <c r="AA16" s="70">
        <f t="shared" si="2"/>
        <v>0</v>
      </c>
      <c r="AB16" s="70">
        <f t="shared" si="3"/>
        <v>0</v>
      </c>
      <c r="AC16" s="70">
        <f t="shared" si="4"/>
        <v>0</v>
      </c>
      <c r="AD16" s="71">
        <f t="shared" si="5"/>
        <v>0</v>
      </c>
      <c r="AE16" s="7"/>
      <c r="AF16" s="103">
        <f t="shared" si="7"/>
        <v>0</v>
      </c>
      <c r="AG16" s="70">
        <f t="shared" si="7"/>
        <v>0</v>
      </c>
      <c r="AH16" s="70">
        <f t="shared" si="8"/>
        <v>0</v>
      </c>
      <c r="AI16" s="70">
        <f t="shared" si="15"/>
        <v>0</v>
      </c>
      <c r="AJ16" s="71">
        <f t="shared" si="9"/>
        <v>0</v>
      </c>
      <c r="AK16" s="7"/>
      <c r="AL16" s="108">
        <f t="shared" si="10"/>
        <v>0</v>
      </c>
      <c r="AM16" s="109">
        <f t="shared" si="11"/>
        <v>0</v>
      </c>
      <c r="AN16" s="109">
        <f t="shared" si="12"/>
        <v>0</v>
      </c>
      <c r="AO16" s="109">
        <f t="shared" si="13"/>
        <v>0</v>
      </c>
      <c r="AP16" s="110">
        <f t="shared" si="14"/>
        <v>0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s="4" customFormat="1" ht="13.5" customHeight="1">
      <c r="A17" s="199">
        <v>5100</v>
      </c>
      <c r="B17" s="91"/>
      <c r="C17" s="25" t="s">
        <v>75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2">
        <f>ROUND((SUM(D17*O17)*$D$129/12+SUM(D17*P17)*$D$130/12),0)</f>
        <v>0</v>
      </c>
      <c r="J17" s="22">
        <f>ROUND((SUM(E17*P17)*$E$129/12+SUM(E17*Q17)*$E$130/12),0)</f>
        <v>0</v>
      </c>
      <c r="K17" s="22">
        <f>ROUND((SUM(F17*Q17)*$F$129/12+SUM(F17*R17)*$F$130/12),0)</f>
        <v>0</v>
      </c>
      <c r="L17" s="22">
        <f>ROUND((SUM(G17*R17)*$G$129/12+SUM(G17*S17)*$G$130/12),0)</f>
        <v>0</v>
      </c>
      <c r="M17" s="22">
        <f>ROUND((SUM(H17*S17)*$H$129/12+SUM(H17*T17)*$H$130/12),0)</f>
        <v>0</v>
      </c>
      <c r="N17" s="5">
        <f>SUM(I17:M17)</f>
        <v>0</v>
      </c>
      <c r="O17" s="24">
        <v>0</v>
      </c>
      <c r="P17" s="81">
        <f>IF(O17*$D$134&gt;$C$6,$C$6,O17*$D$134)</f>
        <v>0</v>
      </c>
      <c r="Q17" s="81">
        <f>IF(P17*$D$134&gt;$C$6,$C$6,P17*$D$134)</f>
        <v>0</v>
      </c>
      <c r="R17" s="81">
        <f>IF(Q17*$D$134&gt;$C$6,$C$6,Q17*$D$134)</f>
        <v>0</v>
      </c>
      <c r="S17" s="81">
        <f>IF(R17*$D$134&gt;$C$6,$C$6,R17*$D$134)</f>
        <v>0</v>
      </c>
      <c r="T17" s="81">
        <f>IF(S17*$D$134&gt;$C$6,$C$6,S17*$D$134)</f>
        <v>0</v>
      </c>
      <c r="U17" s="81">
        <f>IF(T17*$D$134&gt;$C$6,$C$6,T17*$D$134)</f>
        <v>0</v>
      </c>
      <c r="V17" s="81">
        <f>IF(U17*$D$134&gt;$C$6,$C$6,U17*$D$134)</f>
        <v>0</v>
      </c>
      <c r="W17" s="81">
        <f>IF(V17*$D$134&gt;$C$6,$C$6,V17*$D$134)</f>
        <v>0</v>
      </c>
      <c r="X17" s="81"/>
      <c r="Y17" s="7">
        <f t="shared" si="6"/>
        <v>0</v>
      </c>
      <c r="Z17" s="103">
        <f t="shared" si="1"/>
        <v>0</v>
      </c>
      <c r="AA17" s="70">
        <f t="shared" si="2"/>
        <v>0</v>
      </c>
      <c r="AB17" s="70">
        <f t="shared" si="3"/>
        <v>0</v>
      </c>
      <c r="AC17" s="70">
        <f t="shared" si="4"/>
        <v>0</v>
      </c>
      <c r="AD17" s="71">
        <f t="shared" si="5"/>
        <v>0</v>
      </c>
      <c r="AE17" s="7"/>
      <c r="AF17" s="103">
        <f t="shared" si="7"/>
        <v>0</v>
      </c>
      <c r="AG17" s="70">
        <f t="shared" si="7"/>
        <v>0</v>
      </c>
      <c r="AH17" s="70">
        <f t="shared" si="8"/>
        <v>0</v>
      </c>
      <c r="AI17" s="70">
        <f t="shared" si="15"/>
        <v>0</v>
      </c>
      <c r="AJ17" s="71">
        <f t="shared" si="9"/>
        <v>0</v>
      </c>
      <c r="AK17" s="7"/>
      <c r="AL17" s="108">
        <f t="shared" si="10"/>
        <v>0</v>
      </c>
      <c r="AM17" s="109">
        <f t="shared" si="11"/>
        <v>0</v>
      </c>
      <c r="AN17" s="109">
        <f t="shared" si="12"/>
        <v>0</v>
      </c>
      <c r="AO17" s="109">
        <f t="shared" si="13"/>
        <v>0</v>
      </c>
      <c r="AP17" s="110">
        <f t="shared" si="14"/>
        <v>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4" customFormat="1" ht="13.5" customHeight="1">
      <c r="A18" s="199">
        <v>5100</v>
      </c>
      <c r="B18" s="91"/>
      <c r="C18" s="25" t="s">
        <v>75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2">
        <f>ROUND((SUM(D18*O18)*$D$129/12+SUM(D18*P18)*$D$130/12),0)</f>
        <v>0</v>
      </c>
      <c r="J18" s="22">
        <f>ROUND((SUM(E18*P18)*$E$129/12+SUM(E18*Q18)*$E$130/12),0)</f>
        <v>0</v>
      </c>
      <c r="K18" s="22">
        <f>ROUND((SUM(F18*Q18)*$F$129/12+SUM(F18*R18)*$F$130/12),0)</f>
        <v>0</v>
      </c>
      <c r="L18" s="22">
        <f>ROUND((SUM(G18*R18)*$G$129/12+SUM(G18*S18)*$G$130/12),0)</f>
        <v>0</v>
      </c>
      <c r="M18" s="22">
        <f>ROUND((SUM(H18*S18)*$H$129/12+SUM(H18*T18)*$H$130/12),0)</f>
        <v>0</v>
      </c>
      <c r="N18" s="5">
        <f>SUM(I18:M18)</f>
        <v>0</v>
      </c>
      <c r="O18" s="24">
        <v>0</v>
      </c>
      <c r="P18" s="81">
        <f>IF(O18*$D$134&gt;$C$6,$C$6,O18*$D$134)</f>
        <v>0</v>
      </c>
      <c r="Q18" s="81">
        <f>IF(P18*$D$134&gt;$C$6,$C$6,P18*$D$134)</f>
        <v>0</v>
      </c>
      <c r="R18" s="81">
        <f>IF(Q18*$D$134&gt;$C$6,$C$6,Q18*$D$134)</f>
        <v>0</v>
      </c>
      <c r="S18" s="81">
        <f>IF(R18*$D$134&gt;$C$6,$C$6,R18*$D$134)</f>
        <v>0</v>
      </c>
      <c r="T18" s="81">
        <f>IF(S18*$D$134&gt;$C$6,$C$6,S18*$D$134)</f>
        <v>0</v>
      </c>
      <c r="U18" s="81">
        <f>IF(T18*$D$134&gt;$C$6,$C$6,T18*$D$134)</f>
        <v>0</v>
      </c>
      <c r="V18" s="81">
        <f>IF(U18*$D$134&gt;$C$6,$C$6,U18*$D$134)</f>
        <v>0</v>
      </c>
      <c r="W18" s="81">
        <f>IF(V18*$D$134&gt;$C$6,$C$6,V18*$D$134)</f>
        <v>0</v>
      </c>
      <c r="X18" s="81"/>
      <c r="Y18" s="7">
        <f t="shared" si="6"/>
        <v>0</v>
      </c>
      <c r="Z18" s="103">
        <f t="shared" si="1"/>
        <v>0</v>
      </c>
      <c r="AA18" s="70">
        <f t="shared" si="2"/>
        <v>0</v>
      </c>
      <c r="AB18" s="70">
        <f t="shared" si="3"/>
        <v>0</v>
      </c>
      <c r="AC18" s="70">
        <f t="shared" si="4"/>
        <v>0</v>
      </c>
      <c r="AD18" s="71">
        <f t="shared" si="5"/>
        <v>0</v>
      </c>
      <c r="AE18" s="7"/>
      <c r="AF18" s="103">
        <f aca="true" t="shared" si="17" ref="AF18:AF25">I18+Z18</f>
        <v>0</v>
      </c>
      <c r="AG18" s="70">
        <f aca="true" t="shared" si="18" ref="AG18:AG25">J18+AA18</f>
        <v>0</v>
      </c>
      <c r="AH18" s="70">
        <f t="shared" si="8"/>
        <v>0</v>
      </c>
      <c r="AI18" s="70">
        <f t="shared" si="15"/>
        <v>0</v>
      </c>
      <c r="AJ18" s="71">
        <f t="shared" si="9"/>
        <v>0</v>
      </c>
      <c r="AK18" s="7"/>
      <c r="AL18" s="108">
        <f t="shared" si="10"/>
        <v>0</v>
      </c>
      <c r="AM18" s="109">
        <f t="shared" si="11"/>
        <v>0</v>
      </c>
      <c r="AN18" s="109">
        <f t="shared" si="12"/>
        <v>0</v>
      </c>
      <c r="AO18" s="109">
        <f t="shared" si="13"/>
        <v>0</v>
      </c>
      <c r="AP18" s="110">
        <f t="shared" si="14"/>
        <v>0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s="4" customFormat="1" ht="13.5" customHeight="1">
      <c r="A19" s="199">
        <v>5100</v>
      </c>
      <c r="B19" s="91"/>
      <c r="C19" s="25" t="s">
        <v>75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2">
        <f>ROUND((SUM(D19*O19)*$D$129/12+SUM(D19*P19)*$D$130/12),0)</f>
        <v>0</v>
      </c>
      <c r="J19" s="22">
        <f>ROUND((SUM(E19*P19)*$E$129/12+SUM(E19*Q19)*$E$130/12),0)</f>
        <v>0</v>
      </c>
      <c r="K19" s="22">
        <f>ROUND((SUM(F19*Q19)*$F$129/12+SUM(F19*R19)*$F$130/12),0)</f>
        <v>0</v>
      </c>
      <c r="L19" s="22">
        <f>ROUND((SUM(G19*R19)*$G$129/12+SUM(G19*S19)*$G$130/12),0)</f>
        <v>0</v>
      </c>
      <c r="M19" s="22">
        <f>ROUND((SUM(H19*S19)*$H$129/12+SUM(H19*T19)*$H$130/12),0)</f>
        <v>0</v>
      </c>
      <c r="N19" s="5">
        <f>SUM(I19:M19)</f>
        <v>0</v>
      </c>
      <c r="O19" s="24">
        <v>0</v>
      </c>
      <c r="P19" s="81">
        <f>IF(O19*$D$134&gt;$C$6,$C$6,O19*$D$134)</f>
        <v>0</v>
      </c>
      <c r="Q19" s="81">
        <f>IF(P19*$D$134&gt;$C$6,$C$6,P19*$D$134)</f>
        <v>0</v>
      </c>
      <c r="R19" s="81">
        <f>IF(Q19*$D$134&gt;$C$6,$C$6,Q19*$D$134)</f>
        <v>0</v>
      </c>
      <c r="S19" s="81">
        <f>IF(R19*$D$134&gt;$C$6,$C$6,R19*$D$134)</f>
        <v>0</v>
      </c>
      <c r="T19" s="81">
        <f>IF(S19*$D$134&gt;$C$6,$C$6,S19*$D$134)</f>
        <v>0</v>
      </c>
      <c r="U19" s="81">
        <f>IF(T19*$D$134&gt;$C$6,$C$6,T19*$D$134)</f>
        <v>0</v>
      </c>
      <c r="V19" s="81">
        <f>IF(U19*$D$134&gt;$C$6,$C$6,U19*$D$134)</f>
        <v>0</v>
      </c>
      <c r="W19" s="81">
        <f>IF(V19*$D$134&gt;$C$6,$C$6,V19*$D$134)</f>
        <v>0</v>
      </c>
      <c r="X19" s="81"/>
      <c r="Y19" s="7">
        <f t="shared" si="6"/>
        <v>0</v>
      </c>
      <c r="Z19" s="103">
        <f t="shared" si="1"/>
        <v>0</v>
      </c>
      <c r="AA19" s="70">
        <f t="shared" si="2"/>
        <v>0</v>
      </c>
      <c r="AB19" s="70">
        <f t="shared" si="3"/>
        <v>0</v>
      </c>
      <c r="AC19" s="70">
        <f t="shared" si="4"/>
        <v>0</v>
      </c>
      <c r="AD19" s="71">
        <f t="shared" si="5"/>
        <v>0</v>
      </c>
      <c r="AE19" s="7"/>
      <c r="AF19" s="103">
        <f t="shared" si="17"/>
        <v>0</v>
      </c>
      <c r="AG19" s="70">
        <f t="shared" si="18"/>
        <v>0</v>
      </c>
      <c r="AH19" s="70">
        <f t="shared" si="8"/>
        <v>0</v>
      </c>
      <c r="AI19" s="70">
        <f t="shared" si="15"/>
        <v>0</v>
      </c>
      <c r="AJ19" s="71">
        <f t="shared" si="9"/>
        <v>0</v>
      </c>
      <c r="AK19" s="7"/>
      <c r="AL19" s="108">
        <f t="shared" si="10"/>
        <v>0</v>
      </c>
      <c r="AM19" s="109">
        <f t="shared" si="11"/>
        <v>0</v>
      </c>
      <c r="AN19" s="109">
        <f t="shared" si="12"/>
        <v>0</v>
      </c>
      <c r="AO19" s="109">
        <f t="shared" si="13"/>
        <v>0</v>
      </c>
      <c r="AP19" s="110">
        <f t="shared" si="14"/>
        <v>0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s="4" customFormat="1" ht="13.5" customHeight="1">
      <c r="A20" s="199">
        <v>5100</v>
      </c>
      <c r="B20" s="91"/>
      <c r="C20" s="25" t="s">
        <v>75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2">
        <f>ROUND((SUM(D20*O20)*$D$129/12+SUM(D20*P20)*$D$130/12),0)</f>
        <v>0</v>
      </c>
      <c r="J20" s="22">
        <f>ROUND((SUM(E20*P20)*$E$129/12+SUM(E20*Q20)*$E$130/12),0)</f>
        <v>0</v>
      </c>
      <c r="K20" s="22">
        <f>ROUND((SUM(F20*Q20)*$F$129/12+SUM(F20*R20)*$F$130/12),0)</f>
        <v>0</v>
      </c>
      <c r="L20" s="22">
        <f>ROUND((SUM(G20*R20)*$G$129/12+SUM(G20*S20)*$G$130/12),0)</f>
        <v>0</v>
      </c>
      <c r="M20" s="22">
        <f>ROUND((SUM(H20*S20)*$H$129/12+SUM(H20*T20)*$H$130/12),0)</f>
        <v>0</v>
      </c>
      <c r="N20" s="5">
        <f>SUM(I20:M20)</f>
        <v>0</v>
      </c>
      <c r="O20" s="24">
        <v>0</v>
      </c>
      <c r="P20" s="81">
        <f>IF(O20*$D$134&gt;$C$6,$C$6,O20*$D$134)</f>
        <v>0</v>
      </c>
      <c r="Q20" s="81">
        <f>IF(P20*$D$134&gt;$C$6,$C$6,P20*$D$134)</f>
        <v>0</v>
      </c>
      <c r="R20" s="81">
        <f>IF(Q20*$D$134&gt;$C$6,$C$6,Q20*$D$134)</f>
        <v>0</v>
      </c>
      <c r="S20" s="81">
        <f>IF(R20*$D$134&gt;$C$6,$C$6,R20*$D$134)</f>
        <v>0</v>
      </c>
      <c r="T20" s="81">
        <f>IF(S20*$D$134&gt;$C$6,$C$6,S20*$D$134)</f>
        <v>0</v>
      </c>
      <c r="U20" s="81">
        <f>IF(T20*$D$134&gt;$C$6,$C$6,T20*$D$134)</f>
        <v>0</v>
      </c>
      <c r="V20" s="81">
        <f>IF(U20*$D$134&gt;$C$6,$C$6,U20*$D$134)</f>
        <v>0</v>
      </c>
      <c r="W20" s="81">
        <f>IF(V20*$D$134&gt;$C$6,$C$6,V20*$D$134)</f>
        <v>0</v>
      </c>
      <c r="X20" s="81"/>
      <c r="Y20" s="7">
        <f t="shared" si="6"/>
        <v>0</v>
      </c>
      <c r="Z20" s="103">
        <f t="shared" si="1"/>
        <v>0</v>
      </c>
      <c r="AA20" s="70">
        <f t="shared" si="2"/>
        <v>0</v>
      </c>
      <c r="AB20" s="70">
        <f t="shared" si="3"/>
        <v>0</v>
      </c>
      <c r="AC20" s="70">
        <f t="shared" si="4"/>
        <v>0</v>
      </c>
      <c r="AD20" s="71">
        <f t="shared" si="5"/>
        <v>0</v>
      </c>
      <c r="AE20" s="7"/>
      <c r="AF20" s="103">
        <f t="shared" si="17"/>
        <v>0</v>
      </c>
      <c r="AG20" s="70">
        <f t="shared" si="18"/>
        <v>0</v>
      </c>
      <c r="AH20" s="70">
        <f t="shared" si="8"/>
        <v>0</v>
      </c>
      <c r="AI20" s="70">
        <f t="shared" si="15"/>
        <v>0</v>
      </c>
      <c r="AJ20" s="71">
        <f t="shared" si="9"/>
        <v>0</v>
      </c>
      <c r="AK20" s="7"/>
      <c r="AL20" s="108">
        <f t="shared" si="10"/>
        <v>0</v>
      </c>
      <c r="AM20" s="109">
        <f t="shared" si="11"/>
        <v>0</v>
      </c>
      <c r="AN20" s="109">
        <f t="shared" si="12"/>
        <v>0</v>
      </c>
      <c r="AO20" s="109">
        <f t="shared" si="13"/>
        <v>0</v>
      </c>
      <c r="AP20" s="110">
        <f t="shared" si="14"/>
        <v>0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s="4" customFormat="1" ht="13.5" customHeight="1">
      <c r="A21" s="199">
        <v>5100</v>
      </c>
      <c r="B21" s="91"/>
      <c r="C21" s="25" t="s">
        <v>75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2">
        <f>ROUND((SUM(D21*O21)*$D$129/12+SUM(D21*P21)*$D$130/12),0)</f>
        <v>0</v>
      </c>
      <c r="J21" s="22">
        <f>ROUND((SUM(E21*P21)*$E$129/12+SUM(E21*Q21)*$E$130/12),0)</f>
        <v>0</v>
      </c>
      <c r="K21" s="22">
        <f>ROUND((SUM(F21*Q21)*$F$129/12+SUM(F21*R21)*$F$130/12),0)</f>
        <v>0</v>
      </c>
      <c r="L21" s="22">
        <f>ROUND((SUM(G21*R21)*$G$129/12+SUM(G21*S21)*$G$130/12),0)</f>
        <v>0</v>
      </c>
      <c r="M21" s="22">
        <f>ROUND((SUM(H21*S21)*$H$129/12+SUM(H21*T21)*$H$130/12),0)</f>
        <v>0</v>
      </c>
      <c r="N21" s="5">
        <f t="shared" si="16"/>
        <v>0</v>
      </c>
      <c r="O21" s="24">
        <v>0</v>
      </c>
      <c r="P21" s="81">
        <f>IF(O21*$D$134&gt;$C$6,$C$6,O21*$D$134)</f>
        <v>0</v>
      </c>
      <c r="Q21" s="81">
        <f>IF(P21*$D$134&gt;$C$6,$C$6,P21*$D$134)</f>
        <v>0</v>
      </c>
      <c r="R21" s="81">
        <f>IF(Q21*$D$134&gt;$C$6,$C$6,Q21*$D$134)</f>
        <v>0</v>
      </c>
      <c r="S21" s="81">
        <f>IF(R21*$D$134&gt;$C$6,$C$6,R21*$D$134)</f>
        <v>0</v>
      </c>
      <c r="T21" s="81">
        <f>IF(S21*$D$134&gt;$C$6,$C$6,S21*$D$134)</f>
        <v>0</v>
      </c>
      <c r="U21" s="81">
        <f>IF(T21*$D$134&gt;$C$6,$C$6,T21*$D$134)</f>
        <v>0</v>
      </c>
      <c r="V21" s="81">
        <f>IF(U21*$D$134&gt;$C$6,$C$6,U21*$D$134)</f>
        <v>0</v>
      </c>
      <c r="W21" s="81">
        <f>IF(V21*$D$134&gt;$C$6,$C$6,V21*$D$134)</f>
        <v>0</v>
      </c>
      <c r="X21" s="81"/>
      <c r="Y21" s="7">
        <f t="shared" si="6"/>
        <v>0</v>
      </c>
      <c r="Z21" s="103">
        <f t="shared" si="1"/>
        <v>0</v>
      </c>
      <c r="AA21" s="70">
        <f t="shared" si="2"/>
        <v>0</v>
      </c>
      <c r="AB21" s="70">
        <f t="shared" si="3"/>
        <v>0</v>
      </c>
      <c r="AC21" s="70">
        <f t="shared" si="4"/>
        <v>0</v>
      </c>
      <c r="AD21" s="71">
        <f t="shared" si="5"/>
        <v>0</v>
      </c>
      <c r="AE21" s="7"/>
      <c r="AF21" s="103">
        <f t="shared" si="17"/>
        <v>0</v>
      </c>
      <c r="AG21" s="70">
        <f t="shared" si="18"/>
        <v>0</v>
      </c>
      <c r="AH21" s="70">
        <f t="shared" si="8"/>
        <v>0</v>
      </c>
      <c r="AI21" s="70">
        <f t="shared" si="15"/>
        <v>0</v>
      </c>
      <c r="AJ21" s="71">
        <f t="shared" si="9"/>
        <v>0</v>
      </c>
      <c r="AK21" s="7"/>
      <c r="AL21" s="108">
        <f t="shared" si="10"/>
        <v>0</v>
      </c>
      <c r="AM21" s="109">
        <f t="shared" si="11"/>
        <v>0</v>
      </c>
      <c r="AN21" s="109">
        <f t="shared" si="12"/>
        <v>0</v>
      </c>
      <c r="AO21" s="109">
        <f t="shared" si="13"/>
        <v>0</v>
      </c>
      <c r="AP21" s="110">
        <f t="shared" si="14"/>
        <v>0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s="4" customFormat="1" ht="14.25" customHeight="1">
      <c r="A22" s="199">
        <v>5100</v>
      </c>
      <c r="B22" s="92"/>
      <c r="C22" s="25" t="s">
        <v>75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2">
        <f>ROUND((SUM(D22*O22)*$D$129/12+SUM(D22*P22)*$D$130/12),0)</f>
        <v>0</v>
      </c>
      <c r="J22" s="22">
        <f>ROUND((SUM(E22*P22)*$E$129/12+SUM(E22*Q22)*$E$130/12),0)</f>
        <v>0</v>
      </c>
      <c r="K22" s="22">
        <f>ROUND((SUM(F22*Q22)*$F$129/12+SUM(F22*R22)*$F$130/12),0)</f>
        <v>0</v>
      </c>
      <c r="L22" s="22">
        <f>ROUND((SUM(G22*R22)*$G$129/12+SUM(G22*S22)*$G$130/12),0)</f>
        <v>0</v>
      </c>
      <c r="M22" s="22">
        <f>ROUND((SUM(H22*S22)*$H$129/12+SUM(H22*T22)*$H$130/12),0)</f>
        <v>0</v>
      </c>
      <c r="N22" s="5">
        <f>SUM(I22:M22)</f>
        <v>0</v>
      </c>
      <c r="O22" s="24">
        <v>0</v>
      </c>
      <c r="P22" s="81">
        <f>IF(O22*$D$134&gt;$C$6,$C$6,O22*$D$134)</f>
        <v>0</v>
      </c>
      <c r="Q22" s="81">
        <f>IF(P22*$D$134&gt;$C$6,$C$6,P22*$D$134)</f>
        <v>0</v>
      </c>
      <c r="R22" s="81">
        <f>IF(Q22*$D$134&gt;$C$6,$C$6,Q22*$D$134)</f>
        <v>0</v>
      </c>
      <c r="S22" s="81">
        <f>IF(R22*$D$134&gt;$C$6,$C$6,R22*$D$134)</f>
        <v>0</v>
      </c>
      <c r="T22" s="81">
        <f>IF(S22*$D$134&gt;$C$6,$C$6,S22*$D$134)</f>
        <v>0</v>
      </c>
      <c r="U22" s="81">
        <f>IF(T22*$D$134&gt;$C$6,$C$6,T22*$D$134)</f>
        <v>0</v>
      </c>
      <c r="V22" s="81">
        <f>IF(U22*$D$134&gt;$C$6,$C$6,U22*$D$134)</f>
        <v>0</v>
      </c>
      <c r="W22" s="81">
        <f>IF(V22*$D$134&gt;$C$6,$C$6,V22*$D$134)</f>
        <v>0</v>
      </c>
      <c r="X22" s="81"/>
      <c r="Y22" s="7">
        <f t="shared" si="6"/>
        <v>0</v>
      </c>
      <c r="Z22" s="103">
        <f t="shared" si="1"/>
        <v>0</v>
      </c>
      <c r="AA22" s="70">
        <f t="shared" si="2"/>
        <v>0</v>
      </c>
      <c r="AB22" s="70">
        <f t="shared" si="3"/>
        <v>0</v>
      </c>
      <c r="AC22" s="70">
        <f t="shared" si="4"/>
        <v>0</v>
      </c>
      <c r="AD22" s="71">
        <f t="shared" si="5"/>
        <v>0</v>
      </c>
      <c r="AE22" s="7"/>
      <c r="AF22" s="103">
        <f t="shared" si="17"/>
        <v>0</v>
      </c>
      <c r="AG22" s="70">
        <f t="shared" si="18"/>
        <v>0</v>
      </c>
      <c r="AH22" s="70">
        <f t="shared" si="8"/>
        <v>0</v>
      </c>
      <c r="AI22" s="70">
        <f t="shared" si="15"/>
        <v>0</v>
      </c>
      <c r="AJ22" s="71">
        <f t="shared" si="9"/>
        <v>0</v>
      </c>
      <c r="AK22" s="7"/>
      <c r="AL22" s="108">
        <f t="shared" si="10"/>
        <v>0</v>
      </c>
      <c r="AM22" s="109">
        <f t="shared" si="11"/>
        <v>0</v>
      </c>
      <c r="AN22" s="109">
        <f t="shared" si="12"/>
        <v>0</v>
      </c>
      <c r="AO22" s="109">
        <f t="shared" si="13"/>
        <v>0</v>
      </c>
      <c r="AP22" s="110">
        <f t="shared" si="14"/>
        <v>0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4" customFormat="1" ht="14.25" customHeight="1">
      <c r="A23" s="199">
        <v>5044</v>
      </c>
      <c r="B23" s="91"/>
      <c r="C23" s="19" t="s">
        <v>35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2">
        <f>ROUND((SUM(D23*O23)*$D$129/12+SUM(D23*P23)*$D$130/12),0)</f>
        <v>0</v>
      </c>
      <c r="J23" s="22">
        <f>ROUND((SUM(E23*P23)*$E$129/12+SUM(E23*Q23)*$E$130/12),0)</f>
        <v>0</v>
      </c>
      <c r="K23" s="22">
        <f>ROUND((SUM(F23*Q23)*$F$129/12+SUM(F23*R23)*$F$130/12),0)</f>
        <v>0</v>
      </c>
      <c r="L23" s="22">
        <f>ROUND((SUM(G23*R23)*$G$129/12+SUM(G23*S23)*$G$130/12),0)</f>
        <v>0</v>
      </c>
      <c r="M23" s="22">
        <f>ROUND((SUM(H23*S23)*$H$129/12+SUM(H23*T23)*$H$130/12),0)</f>
        <v>0</v>
      </c>
      <c r="N23" s="5">
        <f>SUM(I23:M23)</f>
        <v>0</v>
      </c>
      <c r="O23" s="24">
        <v>0</v>
      </c>
      <c r="P23" s="81">
        <f>IF(O23*$D$134&gt;$C$6,$C$6,O23*$D$134)</f>
        <v>0</v>
      </c>
      <c r="Q23" s="81">
        <f>IF(P23*$D$134&gt;$C$6,$C$6,P23*$D$134)</f>
        <v>0</v>
      </c>
      <c r="R23" s="81">
        <f>IF(Q23*$D$134&gt;$C$6,$C$6,Q23*$D$134)</f>
        <v>0</v>
      </c>
      <c r="S23" s="81">
        <f>IF(R23*$D$134&gt;$C$6,$C$6,R23*$D$134)</f>
        <v>0</v>
      </c>
      <c r="T23" s="81">
        <f>IF(S23*$D$134&gt;$C$6,$C$6,S23*$D$134)</f>
        <v>0</v>
      </c>
      <c r="U23" s="81">
        <f>IF(T23*$D$134&gt;$C$6,$C$6,T23*$D$134)</f>
        <v>0</v>
      </c>
      <c r="V23" s="81">
        <f>IF(U23*$D$134&gt;$C$6,$C$6,U23*$D$134)</f>
        <v>0</v>
      </c>
      <c r="W23" s="81">
        <f>IF(V23*$D$134&gt;$C$6,$C$6,V23*$D$134)</f>
        <v>0</v>
      </c>
      <c r="X23" s="81"/>
      <c r="Y23" s="7">
        <f t="shared" si="6"/>
        <v>0</v>
      </c>
      <c r="Z23" s="103">
        <v>0</v>
      </c>
      <c r="AA23" s="70">
        <v>0</v>
      </c>
      <c r="AB23" s="70">
        <v>0</v>
      </c>
      <c r="AC23" s="70">
        <v>0</v>
      </c>
      <c r="AD23" s="71">
        <v>0</v>
      </c>
      <c r="AE23" s="7"/>
      <c r="AF23" s="103">
        <f t="shared" si="17"/>
        <v>0</v>
      </c>
      <c r="AG23" s="70">
        <f t="shared" si="18"/>
        <v>0</v>
      </c>
      <c r="AH23" s="70">
        <f t="shared" si="8"/>
        <v>0</v>
      </c>
      <c r="AI23" s="70">
        <f t="shared" si="15"/>
        <v>0</v>
      </c>
      <c r="AJ23" s="71">
        <f t="shared" si="9"/>
        <v>0</v>
      </c>
      <c r="AK23" s="7"/>
      <c r="AL23" s="108">
        <f t="shared" si="10"/>
        <v>0</v>
      </c>
      <c r="AM23" s="109">
        <f t="shared" si="11"/>
        <v>0</v>
      </c>
      <c r="AN23" s="109">
        <f t="shared" si="12"/>
        <v>0</v>
      </c>
      <c r="AO23" s="109">
        <f t="shared" si="13"/>
        <v>0</v>
      </c>
      <c r="AP23" s="110">
        <f t="shared" si="14"/>
        <v>0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4" customFormat="1" ht="14.25" customHeight="1">
      <c r="A24" s="199">
        <v>5062</v>
      </c>
      <c r="B24" s="91"/>
      <c r="C24" s="19" t="s">
        <v>34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2">
        <f>ROUND((SUM(D24*O24)*$D$129/12+SUM(D24*P24)*$D$130/12),0)</f>
        <v>0</v>
      </c>
      <c r="J24" s="22">
        <f>ROUND((SUM(E24*P24)*$E$129/12+SUM(E24*Q24)*$E$130/12),0)</f>
        <v>0</v>
      </c>
      <c r="K24" s="22">
        <f>ROUND((SUM(F24*Q24)*$F$129/12+SUM(F24*R24)*$F$130/12),0)</f>
        <v>0</v>
      </c>
      <c r="L24" s="22">
        <f>ROUND((SUM(G24*R24)*$G$129/12+SUM(G24*S24)*$G$130/12),0)</f>
        <v>0</v>
      </c>
      <c r="M24" s="22">
        <f>ROUND((SUM(H24*S24)*$H$129/12+SUM(H24*T24)*$H$130/12),0)</f>
        <v>0</v>
      </c>
      <c r="N24" s="5">
        <f>SUM(I24:M24)</f>
        <v>0</v>
      </c>
      <c r="O24" s="24">
        <v>0</v>
      </c>
      <c r="P24" s="81">
        <f>IF(O24*$D$134&gt;$C$6,$C$6,O24*$D$134)</f>
        <v>0</v>
      </c>
      <c r="Q24" s="81">
        <f>IF(P24*$D$134&gt;$C$6,$C$6,P24*$D$134)</f>
        <v>0</v>
      </c>
      <c r="R24" s="81">
        <f>IF(Q24*$D$134&gt;$C$6,$C$6,Q24*$D$134)</f>
        <v>0</v>
      </c>
      <c r="S24" s="81">
        <f>IF(R24*$D$134&gt;$C$6,$C$6,R24*$D$134)</f>
        <v>0</v>
      </c>
      <c r="T24" s="81">
        <f>IF(S24*$D$134&gt;$C$6,$C$6,S24*$D$134)</f>
        <v>0</v>
      </c>
      <c r="U24" s="81">
        <f>IF(T24*$D$134&gt;$C$6,$C$6,T24*$D$134)</f>
        <v>0</v>
      </c>
      <c r="V24" s="81">
        <f>IF(U24*$D$134&gt;$C$6,$C$6,U24*$D$134)</f>
        <v>0</v>
      </c>
      <c r="W24" s="81">
        <f>IF(V24*$D$134&gt;$C$6,$C$6,V24*$D$134)</f>
        <v>0</v>
      </c>
      <c r="X24" s="81"/>
      <c r="Y24" s="7">
        <f>B24</f>
        <v>0</v>
      </c>
      <c r="Z24" s="103">
        <v>0</v>
      </c>
      <c r="AA24" s="70">
        <v>0</v>
      </c>
      <c r="AB24" s="70">
        <v>0</v>
      </c>
      <c r="AC24" s="70">
        <v>0</v>
      </c>
      <c r="AD24" s="71">
        <v>0</v>
      </c>
      <c r="AE24" s="7"/>
      <c r="AF24" s="103">
        <f t="shared" si="17"/>
        <v>0</v>
      </c>
      <c r="AG24" s="70">
        <f>J24+AA24</f>
        <v>0</v>
      </c>
      <c r="AH24" s="70">
        <f>K24+AB24</f>
        <v>0</v>
      </c>
      <c r="AI24" s="70">
        <f>L24+AC24</f>
        <v>0</v>
      </c>
      <c r="AJ24" s="71">
        <f>M24+AD24</f>
        <v>0</v>
      </c>
      <c r="AK24" s="7"/>
      <c r="AL24" s="108">
        <f t="shared" si="10"/>
        <v>0</v>
      </c>
      <c r="AM24" s="109">
        <f t="shared" si="11"/>
        <v>0</v>
      </c>
      <c r="AN24" s="109">
        <f t="shared" si="12"/>
        <v>0</v>
      </c>
      <c r="AO24" s="109">
        <f t="shared" si="13"/>
        <v>0</v>
      </c>
      <c r="AP24" s="110">
        <f t="shared" si="14"/>
        <v>0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</row>
    <row r="25" spans="1:74" s="4" customFormat="1" ht="14.25" customHeight="1" thickBot="1">
      <c r="A25" s="199">
        <v>5062</v>
      </c>
      <c r="B25" s="91"/>
      <c r="C25" s="19" t="s">
        <v>34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2">
        <f>ROUND((SUM(D25*O25)*$D$129/12+SUM(D25*P25)*$D$130/12),0)</f>
        <v>0</v>
      </c>
      <c r="J25" s="22">
        <f>ROUND((SUM(E25*P25)*$E$129/12+SUM(E25*Q25)*$E$130/12),0)</f>
        <v>0</v>
      </c>
      <c r="K25" s="22">
        <f>ROUND((SUM(F25*Q25)*$F$129/12+SUM(F25*R25)*$F$130/12),0)</f>
        <v>0</v>
      </c>
      <c r="L25" s="22">
        <f>ROUND((SUM(G25*R25)*$G$129/12+SUM(G25*S25)*$G$130/12),0)</f>
        <v>0</v>
      </c>
      <c r="M25" s="22">
        <f>ROUND((SUM(H25*S25)*$H$129/12+SUM(H25*T25)*$H$130/12),0)</f>
        <v>0</v>
      </c>
      <c r="N25" s="5">
        <f>SUM(I25:M25)</f>
        <v>0</v>
      </c>
      <c r="O25" s="24">
        <v>0</v>
      </c>
      <c r="P25" s="81">
        <f>IF(O25*$D$134&gt;$C$6,$C$6,O25*$D$134)</f>
        <v>0</v>
      </c>
      <c r="Q25" s="81">
        <f>IF(P25*$D$134&gt;$C$6,$C$6,P25*$D$134)</f>
        <v>0</v>
      </c>
      <c r="R25" s="81">
        <f>IF(Q25*$D$134&gt;$C$6,$C$6,Q25*$D$134)</f>
        <v>0</v>
      </c>
      <c r="S25" s="81">
        <f>IF(R25*$D$134&gt;$C$6,$C$6,R25*$D$134)</f>
        <v>0</v>
      </c>
      <c r="T25" s="81">
        <f>IF(S25*$D$134&gt;$C$6,$C$6,S25*$D$134)</f>
        <v>0</v>
      </c>
      <c r="U25" s="81">
        <f>IF(T25*$D$134&gt;$C$6,$C$6,T25*$D$134)</f>
        <v>0</v>
      </c>
      <c r="V25" s="81">
        <f>IF(U25*$D$134&gt;$C$6,$C$6,U25*$D$134)</f>
        <v>0</v>
      </c>
      <c r="W25" s="81">
        <f>IF(V25*$D$134&gt;$C$6,$C$6,V25*$D$134)</f>
        <v>0</v>
      </c>
      <c r="X25" s="81"/>
      <c r="Y25" s="7">
        <f t="shared" si="6"/>
        <v>0</v>
      </c>
      <c r="Z25" s="104">
        <f>I25*$D$29</f>
        <v>0</v>
      </c>
      <c r="AA25" s="72">
        <f>J25*$D$29</f>
        <v>0</v>
      </c>
      <c r="AB25" s="72">
        <f>K25*$D$29</f>
        <v>0</v>
      </c>
      <c r="AC25" s="72">
        <f>L25*$D$29</f>
        <v>0</v>
      </c>
      <c r="AD25" s="73">
        <f>M25*$D$29</f>
        <v>0</v>
      </c>
      <c r="AE25" s="7"/>
      <c r="AF25" s="104">
        <f t="shared" si="17"/>
        <v>0</v>
      </c>
      <c r="AG25" s="72">
        <f t="shared" si="18"/>
        <v>0</v>
      </c>
      <c r="AH25" s="72">
        <f t="shared" si="8"/>
        <v>0</v>
      </c>
      <c r="AI25" s="72">
        <f t="shared" si="15"/>
        <v>0</v>
      </c>
      <c r="AJ25" s="73">
        <f t="shared" si="9"/>
        <v>0</v>
      </c>
      <c r="AK25" s="7"/>
      <c r="AL25" s="111">
        <f t="shared" si="10"/>
        <v>0</v>
      </c>
      <c r="AM25" s="112">
        <f t="shared" si="11"/>
        <v>0</v>
      </c>
      <c r="AN25" s="112">
        <f t="shared" si="12"/>
        <v>0</v>
      </c>
      <c r="AO25" s="112">
        <f t="shared" si="13"/>
        <v>0</v>
      </c>
      <c r="AP25" s="113">
        <f t="shared" si="14"/>
        <v>0</v>
      </c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1:74" s="4" customFormat="1" ht="15">
      <c r="A26" s="199"/>
      <c r="C26" s="2"/>
      <c r="D26" s="21"/>
      <c r="E26" s="21"/>
      <c r="F26" s="21"/>
      <c r="G26" s="21"/>
      <c r="H26" s="21"/>
      <c r="I26" s="5"/>
      <c r="J26" s="5"/>
      <c r="K26" s="5"/>
      <c r="L26" s="5"/>
      <c r="M26" s="5"/>
      <c r="N26" s="5"/>
      <c r="O26" s="2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</row>
    <row r="27" spans="1:74" s="198" customFormat="1" ht="15">
      <c r="A27" s="199"/>
      <c r="B27" s="216" t="s">
        <v>9</v>
      </c>
      <c r="C27" s="200"/>
      <c r="D27" s="192"/>
      <c r="E27" s="192"/>
      <c r="F27" s="192"/>
      <c r="G27" s="192"/>
      <c r="H27" s="192"/>
      <c r="I27" s="217">
        <f>SUM(I11:I25)</f>
        <v>0</v>
      </c>
      <c r="J27" s="217">
        <f>SUM(J11:J25)</f>
        <v>0</v>
      </c>
      <c r="K27" s="217">
        <f>SUM(K11:K25)</f>
        <v>0</v>
      </c>
      <c r="L27" s="217">
        <f>SUM(L11:L25)</f>
        <v>0</v>
      </c>
      <c r="M27" s="217">
        <f>SUM(M11:M25)</f>
        <v>0</v>
      </c>
      <c r="N27" s="217">
        <f>SUM(I27:M27)</f>
        <v>0</v>
      </c>
      <c r="O27" s="195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</row>
    <row r="28" spans="1:74" s="198" customFormat="1" ht="15.75" thickBot="1">
      <c r="A28" s="199">
        <v>5190</v>
      </c>
      <c r="B28" s="200" t="s">
        <v>24</v>
      </c>
      <c r="C28" s="200"/>
      <c r="D28" s="218">
        <v>0.326</v>
      </c>
      <c r="E28" s="218">
        <v>0.305</v>
      </c>
      <c r="F28" s="218">
        <v>0.305</v>
      </c>
      <c r="G28" s="218">
        <v>0.305</v>
      </c>
      <c r="H28" s="218">
        <v>0.305</v>
      </c>
      <c r="I28" s="230">
        <f>(I27-I23-I24-I25)*D28</f>
        <v>0</v>
      </c>
      <c r="J28" s="230">
        <f>(J27-J23-J24-J25)*E28</f>
        <v>0</v>
      </c>
      <c r="K28" s="230">
        <f>(K27-K23-K24-K25)*F28</f>
        <v>0</v>
      </c>
      <c r="L28" s="230">
        <f>(L27-L23-L24-L25)*G28</f>
        <v>0</v>
      </c>
      <c r="M28" s="230">
        <f>(M27-M23-M24-M25)*H28</f>
        <v>0</v>
      </c>
      <c r="N28" s="217">
        <f>SUM(I28:M28)</f>
        <v>0</v>
      </c>
      <c r="O28" s="219"/>
      <c r="P28" s="220"/>
      <c r="Q28" s="220"/>
      <c r="R28" s="220"/>
      <c r="S28" s="220"/>
      <c r="T28" s="220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</row>
    <row r="29" spans="1:74" s="198" customFormat="1" ht="15">
      <c r="A29" s="199">
        <v>5191</v>
      </c>
      <c r="B29" s="200" t="s">
        <v>23</v>
      </c>
      <c r="C29" s="200"/>
      <c r="D29" s="218">
        <v>0.09</v>
      </c>
      <c r="E29" s="218">
        <v>0.09</v>
      </c>
      <c r="F29" s="218">
        <v>0.09</v>
      </c>
      <c r="G29" s="218">
        <v>0.09</v>
      </c>
      <c r="H29" s="218">
        <v>0.09</v>
      </c>
      <c r="I29" s="230">
        <f>(I24+I25)*D29</f>
        <v>0</v>
      </c>
      <c r="J29" s="230">
        <f>(J24+J25)*E29</f>
        <v>0</v>
      </c>
      <c r="K29" s="230">
        <f>(K24+K25)*F29</f>
        <v>0</v>
      </c>
      <c r="L29" s="230">
        <f>(L24+L25)*G29</f>
        <v>0</v>
      </c>
      <c r="M29" s="230">
        <f>(M24+M25)*H29</f>
        <v>0</v>
      </c>
      <c r="N29" s="217">
        <f>SUM(I29:M29)</f>
        <v>0</v>
      </c>
      <c r="O29" s="234" t="s">
        <v>55</v>
      </c>
      <c r="P29" s="235"/>
      <c r="Q29" s="235"/>
      <c r="R29" s="235"/>
      <c r="S29" s="235"/>
      <c r="T29" s="23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</row>
    <row r="30" spans="1:74" s="225" customFormat="1" ht="15">
      <c r="A30" s="199"/>
      <c r="B30" s="216" t="s">
        <v>10</v>
      </c>
      <c r="C30" s="221"/>
      <c r="D30" s="222"/>
      <c r="E30" s="222"/>
      <c r="F30" s="222"/>
      <c r="G30" s="222"/>
      <c r="H30" s="222"/>
      <c r="I30" s="194">
        <f>SUM(I27:I29)</f>
        <v>0</v>
      </c>
      <c r="J30" s="194">
        <f>SUM(J27:J29)</f>
        <v>0</v>
      </c>
      <c r="K30" s="194">
        <f>SUM(K27:K29)</f>
        <v>0</v>
      </c>
      <c r="L30" s="194">
        <f>SUM(L27:L29)</f>
        <v>0</v>
      </c>
      <c r="M30" s="194">
        <f>SUM(M27:M29)</f>
        <v>0</v>
      </c>
      <c r="N30" s="194">
        <f>SUM(I30:M30)</f>
        <v>0</v>
      </c>
      <c r="O30" s="213"/>
      <c r="P30" s="214" t="s">
        <v>63</v>
      </c>
      <c r="Q30" s="214" t="s">
        <v>65</v>
      </c>
      <c r="R30" s="214" t="s">
        <v>67</v>
      </c>
      <c r="S30" s="214" t="s">
        <v>70</v>
      </c>
      <c r="T30" s="215" t="s">
        <v>71</v>
      </c>
      <c r="U30" s="214"/>
      <c r="V30" s="214"/>
      <c r="W30" s="214"/>
      <c r="X30" s="214"/>
      <c r="Y30" s="214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</row>
    <row r="31" spans="1:74" s="4" customFormat="1" ht="15">
      <c r="A31" s="199"/>
      <c r="B31" s="2"/>
      <c r="C31" s="2"/>
      <c r="D31" s="21"/>
      <c r="E31" s="21"/>
      <c r="F31" s="21"/>
      <c r="G31" s="21"/>
      <c r="H31" s="21"/>
      <c r="I31" s="5"/>
      <c r="J31" s="5"/>
      <c r="K31" s="5"/>
      <c r="L31" s="5"/>
      <c r="M31" s="5"/>
      <c r="N31" s="5"/>
      <c r="O31" s="68" t="str">
        <f aca="true" t="shared" si="19" ref="O31:O43">B11</f>
        <v>Name</v>
      </c>
      <c r="P31" s="69">
        <f>($O11/12*$D$129)+($P11/12*$D$130)</f>
        <v>203700</v>
      </c>
      <c r="Q31" s="69">
        <f>($P11/12*$E$129)+($Q11/12*$E$130)</f>
        <v>203700</v>
      </c>
      <c r="R31" s="69">
        <f>($Q11/12*$F$129)+($R11/12*$F$130)</f>
        <v>203700</v>
      </c>
      <c r="S31" s="69">
        <f>($R11/12*$G$129)+($S11/12*$G$130)</f>
        <v>203700</v>
      </c>
      <c r="T31" s="93">
        <f>($S11/12*$H$129)+($T11/12*$H$130)</f>
        <v>203700</v>
      </c>
      <c r="U31" s="66"/>
      <c r="V31" s="66"/>
      <c r="W31" s="66"/>
      <c r="X31" s="66"/>
      <c r="Y31" s="66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1:74" s="134" customFormat="1" ht="15.75" customHeight="1">
      <c r="A32" s="199"/>
      <c r="B32" s="120" t="s">
        <v>11</v>
      </c>
      <c r="C32" s="127"/>
      <c r="D32" s="128"/>
      <c r="E32" s="128"/>
      <c r="F32" s="128"/>
      <c r="G32" s="128"/>
      <c r="H32" s="128"/>
      <c r="I32" s="125"/>
      <c r="J32" s="125"/>
      <c r="K32" s="125"/>
      <c r="L32" s="125"/>
      <c r="M32" s="125"/>
      <c r="N32" s="125"/>
      <c r="O32" s="130">
        <f t="shared" si="19"/>
        <v>0</v>
      </c>
      <c r="P32" s="131">
        <f>($O12/12*$D$129)+($P12/12*$D$130)</f>
        <v>0</v>
      </c>
      <c r="Q32" s="131">
        <f>($P12/12*$E$129)+($Q12/12*$E$130)</f>
        <v>0</v>
      </c>
      <c r="R32" s="131">
        <f>($Q12/12*$F$129)+($R12/12*$F$130)</f>
        <v>0</v>
      </c>
      <c r="S32" s="131">
        <f>($R12/12*$G$129)+($S12/12*$G$130)</f>
        <v>0</v>
      </c>
      <c r="T32" s="132">
        <f>($S12/12*$H$129)+($T12/12*$H$130)</f>
        <v>0</v>
      </c>
      <c r="U32" s="133"/>
      <c r="V32" s="133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</row>
    <row r="33" spans="1:74" s="4" customFormat="1" ht="14.25" customHeight="1">
      <c r="A33" s="199"/>
      <c r="B33" s="17"/>
      <c r="C33" s="2"/>
      <c r="D33" s="21"/>
      <c r="E33" s="21"/>
      <c r="F33" s="21"/>
      <c r="G33" s="21"/>
      <c r="H33" s="21"/>
      <c r="I33" s="5"/>
      <c r="J33" s="5"/>
      <c r="K33" s="5"/>
      <c r="L33" s="5"/>
      <c r="M33" s="5"/>
      <c r="N33" s="5"/>
      <c r="O33" s="68">
        <f t="shared" si="19"/>
        <v>0</v>
      </c>
      <c r="P33" s="69">
        <f>($O13/12*$D$129)+($P13/12*$D$130)</f>
        <v>0</v>
      </c>
      <c r="Q33" s="69">
        <f>($P13/12*$E$129)+($Q13/12*$E$130)</f>
        <v>0</v>
      </c>
      <c r="R33" s="69">
        <f>($Q13/12*$F$129)+($R13/12*$F$130)</f>
        <v>0</v>
      </c>
      <c r="S33" s="69">
        <f>($R13/12*$G$129)+($S13/12*$G$130)</f>
        <v>0</v>
      </c>
      <c r="T33" s="93">
        <f>($S13/12*$H$129)+($T13/12*$H$130)</f>
        <v>0</v>
      </c>
      <c r="U33" s="66"/>
      <c r="V33" s="6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1:74" s="149" customFormat="1" ht="14.25" customHeight="1">
      <c r="A34" s="199"/>
      <c r="B34" s="135" t="s">
        <v>115</v>
      </c>
      <c r="C34" s="143"/>
      <c r="D34" s="144"/>
      <c r="E34" s="144"/>
      <c r="F34" s="144"/>
      <c r="G34" s="144"/>
      <c r="H34" s="144"/>
      <c r="I34" s="155"/>
      <c r="J34" s="155"/>
      <c r="K34" s="155"/>
      <c r="L34" s="155"/>
      <c r="M34" s="155"/>
      <c r="N34" s="145"/>
      <c r="O34" s="151">
        <f t="shared" si="19"/>
        <v>0</v>
      </c>
      <c r="P34" s="152">
        <f>($O14/12*$D$129)+($P14/12*$D$130)</f>
        <v>0</v>
      </c>
      <c r="Q34" s="152">
        <f>($P14/12*$E$129)+($Q14/12*$E$130)</f>
        <v>0</v>
      </c>
      <c r="R34" s="152">
        <f>($Q14/12*$F$129)+($R14/12*$F$130)</f>
        <v>0</v>
      </c>
      <c r="S34" s="152">
        <f>($R14/12*$G$129)+($S14/12*$G$130)</f>
        <v>0</v>
      </c>
      <c r="T34" s="153">
        <f>($S14/12*$H$129)+($T14/12*$H$130)</f>
        <v>0</v>
      </c>
      <c r="U34" s="154"/>
      <c r="V34" s="154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</row>
    <row r="35" spans="1:74" s="4" customFormat="1" ht="14.25" customHeight="1">
      <c r="A35" s="199">
        <v>5319</v>
      </c>
      <c r="B35" s="2" t="s">
        <v>12</v>
      </c>
      <c r="C35" s="59"/>
      <c r="D35" s="21"/>
      <c r="E35" s="21"/>
      <c r="F35" s="21"/>
      <c r="G35" s="21"/>
      <c r="H35" s="21"/>
      <c r="I35" s="82">
        <v>0</v>
      </c>
      <c r="J35" s="89">
        <v>0</v>
      </c>
      <c r="K35" s="89">
        <v>0</v>
      </c>
      <c r="L35" s="89">
        <v>0</v>
      </c>
      <c r="M35" s="89">
        <v>0</v>
      </c>
      <c r="N35" s="5">
        <f>SUM(I35:M35)</f>
        <v>0</v>
      </c>
      <c r="O35" s="68">
        <f t="shared" si="19"/>
        <v>0</v>
      </c>
      <c r="P35" s="69">
        <f>($O15/12*$D$129)+($P15/12*$D$130)</f>
        <v>0</v>
      </c>
      <c r="Q35" s="69">
        <f>($P15/12*$E$129)+($Q15/12*$E$130)</f>
        <v>0</v>
      </c>
      <c r="R35" s="69">
        <f>($Q15/12*$F$129)+($R15/12*$F$130)</f>
        <v>0</v>
      </c>
      <c r="S35" s="69">
        <f>($R15/12*$G$129)+($S15/12*$G$130)</f>
        <v>0</v>
      </c>
      <c r="T35" s="93">
        <f>($S15/12*$H$129)+($T15/12*$H$130)</f>
        <v>0</v>
      </c>
      <c r="U35" s="66"/>
      <c r="V35" s="66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1:74" s="33" customFormat="1" ht="14.25" customHeight="1">
      <c r="A36" s="199"/>
      <c r="B36" s="36" t="s">
        <v>13</v>
      </c>
      <c r="C36" s="27"/>
      <c r="D36" s="28"/>
      <c r="E36" s="28"/>
      <c r="F36" s="28"/>
      <c r="G36" s="28"/>
      <c r="H36" s="28"/>
      <c r="I36" s="30">
        <f>SUM(I35)</f>
        <v>0</v>
      </c>
      <c r="J36" s="30">
        <f>SUM(J35)</f>
        <v>0</v>
      </c>
      <c r="K36" s="30">
        <f>SUM(K35)</f>
        <v>0</v>
      </c>
      <c r="L36" s="30">
        <f>SUM(L35)</f>
        <v>0</v>
      </c>
      <c r="M36" s="30">
        <f>SUM(M35)</f>
        <v>0</v>
      </c>
      <c r="N36" s="30">
        <f>SUM(I36:M36)</f>
        <v>0</v>
      </c>
      <c r="O36" s="68">
        <f t="shared" si="19"/>
        <v>0</v>
      </c>
      <c r="P36" s="69">
        <f>($O16/12*$D$129)+($P16/12*$D$130)</f>
        <v>0</v>
      </c>
      <c r="Q36" s="69">
        <f>($P16/12*$E$129)+($Q16/12*$E$130)</f>
        <v>0</v>
      </c>
      <c r="R36" s="69">
        <f>($Q16/12*$F$129)+($R16/12*$F$130)</f>
        <v>0</v>
      </c>
      <c r="S36" s="69">
        <f>($R16/12*$G$129)+($S16/12*$G$130)</f>
        <v>0</v>
      </c>
      <c r="T36" s="93">
        <f>($S16/12*$H$129)+($T16/12*$H$130)</f>
        <v>0</v>
      </c>
      <c r="U36" s="67"/>
      <c r="V36" s="67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</row>
    <row r="37" spans="1:74" s="33" customFormat="1" ht="14.25" customHeight="1">
      <c r="A37" s="199"/>
      <c r="B37" s="27"/>
      <c r="C37" s="27"/>
      <c r="D37" s="28"/>
      <c r="E37" s="28"/>
      <c r="F37" s="28"/>
      <c r="G37" s="28"/>
      <c r="H37" s="28"/>
      <c r="I37" s="37"/>
      <c r="J37" s="37"/>
      <c r="K37" s="37"/>
      <c r="L37" s="37"/>
      <c r="M37" s="37"/>
      <c r="N37" s="37"/>
      <c r="O37" s="68">
        <f t="shared" si="19"/>
        <v>0</v>
      </c>
      <c r="P37" s="69">
        <f>($O17/12*$D$129)+($P17/12*$D$130)</f>
        <v>0</v>
      </c>
      <c r="Q37" s="69">
        <f>($P17/12*$E$129)+($Q17/12*$E$130)</f>
        <v>0</v>
      </c>
      <c r="R37" s="69">
        <f>($Q17/12*$F$129)+($R17/12*$F$130)</f>
        <v>0</v>
      </c>
      <c r="S37" s="69">
        <f>($R17/12*$G$129)+($S17/12*$G$130)</f>
        <v>0</v>
      </c>
      <c r="T37" s="93">
        <f>($S17/12*$H$129)+($T17/12*$H$130)</f>
        <v>0</v>
      </c>
      <c r="U37" s="67"/>
      <c r="V37" s="67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</row>
    <row r="38" spans="1:74" s="149" customFormat="1" ht="14.25" customHeight="1">
      <c r="A38" s="199"/>
      <c r="B38" s="135" t="s">
        <v>116</v>
      </c>
      <c r="C38" s="143"/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N38" s="145"/>
      <c r="O38" s="151">
        <f t="shared" si="19"/>
        <v>0</v>
      </c>
      <c r="P38" s="152">
        <f>($O18/12*$D$129)+($P18/12*$D$130)</f>
        <v>0</v>
      </c>
      <c r="Q38" s="152">
        <f>($P18/12*$E$129)+($Q18/12*$E$130)</f>
        <v>0</v>
      </c>
      <c r="R38" s="152">
        <f>($Q18/12*$F$129)+($R18/12*$F$130)</f>
        <v>0</v>
      </c>
      <c r="S38" s="152">
        <f>($R18/12*$G$129)+($S18/12*$G$130)</f>
        <v>0</v>
      </c>
      <c r="T38" s="153">
        <f>($S18/12*$H$129)+($T18/12*$H$130)</f>
        <v>0</v>
      </c>
      <c r="U38" s="154"/>
      <c r="V38" s="154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</row>
    <row r="39" spans="1:74" s="4" customFormat="1" ht="14.25" customHeight="1">
      <c r="A39" s="199">
        <v>1872</v>
      </c>
      <c r="B39" s="2" t="s">
        <v>50</v>
      </c>
      <c r="C39" s="2"/>
      <c r="D39" s="21"/>
      <c r="E39" s="21"/>
      <c r="F39" s="21"/>
      <c r="G39" s="21"/>
      <c r="H39" s="21"/>
      <c r="I39" s="35">
        <v>0</v>
      </c>
      <c r="J39" s="89">
        <v>0</v>
      </c>
      <c r="K39" s="89">
        <v>0</v>
      </c>
      <c r="L39" s="89">
        <v>0</v>
      </c>
      <c r="M39" s="89">
        <v>0</v>
      </c>
      <c r="N39" s="5">
        <f>SUM(I39:M39)</f>
        <v>0</v>
      </c>
      <c r="O39" s="68">
        <f t="shared" si="19"/>
        <v>0</v>
      </c>
      <c r="P39" s="69">
        <f>($O19/12*$D$129)+($P19/12*$D$130)</f>
        <v>0</v>
      </c>
      <c r="Q39" s="69">
        <f>($P19/12*$E$129)+($Q19/12*$E$130)</f>
        <v>0</v>
      </c>
      <c r="R39" s="69">
        <f>($Q19/12*$F$129)+($R19/12*$F$130)</f>
        <v>0</v>
      </c>
      <c r="S39" s="69">
        <f>($R19/12*$G$129)+($S19/12*$G$130)</f>
        <v>0</v>
      </c>
      <c r="T39" s="93">
        <f>($S19/12*$H$129)+($T19/12*$H$130)</f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</row>
    <row r="40" spans="1:74" s="4" customFormat="1" ht="14.25" customHeight="1">
      <c r="A40" s="199">
        <v>1872</v>
      </c>
      <c r="B40" s="2" t="s">
        <v>14</v>
      </c>
      <c r="C40" s="2"/>
      <c r="D40" s="21"/>
      <c r="E40" s="21"/>
      <c r="F40" s="21"/>
      <c r="G40" s="21"/>
      <c r="H40" s="21"/>
      <c r="I40" s="35">
        <v>0</v>
      </c>
      <c r="J40" s="89">
        <v>0</v>
      </c>
      <c r="K40" s="89">
        <v>0</v>
      </c>
      <c r="L40" s="89">
        <v>0</v>
      </c>
      <c r="M40" s="89">
        <v>0</v>
      </c>
      <c r="N40" s="5">
        <f>SUM(I40:M40)</f>
        <v>0</v>
      </c>
      <c r="O40" s="68">
        <f t="shared" si="19"/>
        <v>0</v>
      </c>
      <c r="P40" s="69">
        <f>($O20/12*$D$129)+($P20/12*$D$130)</f>
        <v>0</v>
      </c>
      <c r="Q40" s="69">
        <f>($P20/12*$E$129)+($Q20/12*$E$130)</f>
        <v>0</v>
      </c>
      <c r="R40" s="69">
        <f>($Q20/12*$F$129)+($R20/12*$F$130)</f>
        <v>0</v>
      </c>
      <c r="S40" s="69">
        <f>($R20/12*$G$129)+($S20/12*$G$130)</f>
        <v>0</v>
      </c>
      <c r="T40" s="93">
        <f>($S20/12*$H$129)+($T20/12*$H$130)</f>
        <v>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</row>
    <row r="41" spans="1:74" s="33" customFormat="1" ht="14.25" customHeight="1">
      <c r="A41" s="199"/>
      <c r="B41" s="36" t="s">
        <v>15</v>
      </c>
      <c r="C41" s="27"/>
      <c r="D41" s="28"/>
      <c r="E41" s="28"/>
      <c r="F41" s="28"/>
      <c r="G41" s="28"/>
      <c r="H41" s="28"/>
      <c r="I41" s="30">
        <f>SUM(I39:I40)</f>
        <v>0</v>
      </c>
      <c r="J41" s="30">
        <f>SUM(J39:J40)</f>
        <v>0</v>
      </c>
      <c r="K41" s="30">
        <f>SUM(K39:K40)</f>
        <v>0</v>
      </c>
      <c r="L41" s="30">
        <f>SUM(L39:L40)</f>
        <v>0</v>
      </c>
      <c r="M41" s="30">
        <f>SUM(M39:M40)</f>
        <v>0</v>
      </c>
      <c r="N41" s="30">
        <f>SUM(I41:M41)</f>
        <v>0</v>
      </c>
      <c r="O41" s="68">
        <f t="shared" si="19"/>
        <v>0</v>
      </c>
      <c r="P41" s="69">
        <f>($O21/12*$D$129)+($P21/12*$D$130)</f>
        <v>0</v>
      </c>
      <c r="Q41" s="69">
        <f>($P21/12*$E$129)+($Q21/12*$E$130)</f>
        <v>0</v>
      </c>
      <c r="R41" s="69">
        <f>($Q21/12*$F$129)+($R21/12*$F$130)</f>
        <v>0</v>
      </c>
      <c r="S41" s="69">
        <f>($R21/12*$G$129)+($S21/12*$G$130)</f>
        <v>0</v>
      </c>
      <c r="T41" s="93">
        <f>($S21/12*$H$129)+($T21/12*$H$130)</f>
        <v>0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</row>
    <row r="42" spans="1:74" s="33" customFormat="1" ht="14.25" customHeight="1">
      <c r="A42" s="199"/>
      <c r="B42" s="27"/>
      <c r="C42" s="27"/>
      <c r="D42" s="28"/>
      <c r="E42" s="28"/>
      <c r="F42" s="28"/>
      <c r="G42" s="28"/>
      <c r="H42" s="28"/>
      <c r="I42" s="37"/>
      <c r="J42" s="37"/>
      <c r="K42" s="37"/>
      <c r="L42" s="37"/>
      <c r="M42" s="37"/>
      <c r="N42" s="37"/>
      <c r="O42" s="68">
        <f t="shared" si="19"/>
        <v>0</v>
      </c>
      <c r="P42" s="69">
        <f>($O22/12*$D$129)+($P22/12*$D$130)</f>
        <v>0</v>
      </c>
      <c r="Q42" s="69">
        <f>($P22/12*$E$129)+($Q22/12*$E$130)</f>
        <v>0</v>
      </c>
      <c r="R42" s="69">
        <f>($Q22/12*$F$129)+($R22/12*$F$130)</f>
        <v>0</v>
      </c>
      <c r="S42" s="69">
        <f>($R22/12*$G$129)+($S22/12*$G$130)</f>
        <v>0</v>
      </c>
      <c r="T42" s="93">
        <f>($S22/12*$H$129)+($T22/12*$H$130)</f>
        <v>0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</row>
    <row r="43" spans="1:74" s="149" customFormat="1" ht="14.25" customHeight="1">
      <c r="A43" s="199"/>
      <c r="B43" s="135" t="s">
        <v>16</v>
      </c>
      <c r="D43" s="143"/>
      <c r="E43" s="144"/>
      <c r="F43" s="144"/>
      <c r="G43" s="144"/>
      <c r="H43" s="144"/>
      <c r="I43" s="145"/>
      <c r="J43" s="145"/>
      <c r="K43" s="145"/>
      <c r="L43" s="145"/>
      <c r="M43" s="145"/>
      <c r="N43" s="145"/>
      <c r="O43" s="151">
        <f t="shared" si="19"/>
        <v>0</v>
      </c>
      <c r="P43" s="152">
        <f>($O23/12*$D$129)+($P23/12*$D$130)</f>
        <v>0</v>
      </c>
      <c r="Q43" s="152">
        <f>($P23/12*$E$129)+($Q23/12*$E$130)</f>
        <v>0</v>
      </c>
      <c r="R43" s="152">
        <f>($Q23/12*$F$129)+($R23/12*$F$130)</f>
        <v>0</v>
      </c>
      <c r="S43" s="152">
        <f>($R23/12*$G$129)+($S23/12*$G$130)</f>
        <v>0</v>
      </c>
      <c r="T43" s="153">
        <f>($S23/12*$H$129)+($T23/12*$H$130)</f>
        <v>0</v>
      </c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</row>
    <row r="44" spans="1:74" s="4" customFormat="1" ht="15" customHeight="1" thickBot="1">
      <c r="A44" s="199">
        <v>5228</v>
      </c>
      <c r="B44" s="11"/>
      <c r="C44" s="86"/>
      <c r="E44" s="21"/>
      <c r="F44" s="21"/>
      <c r="G44" s="21"/>
      <c r="H44" s="21"/>
      <c r="I44" s="35">
        <v>0</v>
      </c>
      <c r="J44" s="89">
        <v>0</v>
      </c>
      <c r="K44" s="89">
        <v>0</v>
      </c>
      <c r="L44" s="89">
        <v>0</v>
      </c>
      <c r="M44" s="89">
        <v>0</v>
      </c>
      <c r="N44" s="5">
        <f aca="true" t="shared" si="20" ref="N44:N51">SUM(I44:M44)</f>
        <v>0</v>
      </c>
      <c r="O44" s="100">
        <f>B25</f>
        <v>0</v>
      </c>
      <c r="P44" s="101">
        <f>($O25/12*$D$129)+($P25/12*$D$130)</f>
        <v>0</v>
      </c>
      <c r="Q44" s="101">
        <f>($P25/12*$E$129)+($Q25/12*$E$130)</f>
        <v>0</v>
      </c>
      <c r="R44" s="101">
        <f>($Q25/12*$F$129)+($R25/12*$F$130)</f>
        <v>0</v>
      </c>
      <c r="S44" s="101">
        <f>($R25/12*$G$129)+($S25/12*$G$130)</f>
        <v>0</v>
      </c>
      <c r="T44" s="102">
        <f>($S25/12*$H$129)+($T25/12*$H$130)</f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</row>
    <row r="45" spans="1:74" s="4" customFormat="1" ht="14.25" customHeight="1">
      <c r="A45" s="199">
        <v>5229</v>
      </c>
      <c r="B45" s="11"/>
      <c r="C45" s="2"/>
      <c r="D45" s="21"/>
      <c r="E45" s="8"/>
      <c r="F45" s="86"/>
      <c r="G45" s="21"/>
      <c r="H45" s="21"/>
      <c r="I45" s="35">
        <v>0</v>
      </c>
      <c r="J45" s="89">
        <v>0</v>
      </c>
      <c r="K45" s="89">
        <v>0</v>
      </c>
      <c r="L45" s="89">
        <v>0</v>
      </c>
      <c r="M45" s="89">
        <v>0</v>
      </c>
      <c r="N45" s="5">
        <f t="shared" si="20"/>
        <v>0</v>
      </c>
      <c r="O45" s="2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</row>
    <row r="46" spans="1:74" s="4" customFormat="1" ht="14.25" customHeight="1">
      <c r="A46" s="199">
        <v>5231</v>
      </c>
      <c r="B46" s="9" t="s">
        <v>90</v>
      </c>
      <c r="C46" s="2"/>
      <c r="D46" s="21"/>
      <c r="E46" s="8"/>
      <c r="F46" s="86"/>
      <c r="G46" s="21"/>
      <c r="H46" s="21"/>
      <c r="I46" s="35">
        <v>0</v>
      </c>
      <c r="J46" s="89">
        <v>0</v>
      </c>
      <c r="K46" s="89">
        <v>0</v>
      </c>
      <c r="L46" s="89">
        <v>0</v>
      </c>
      <c r="M46" s="89">
        <v>0</v>
      </c>
      <c r="N46" s="5">
        <f t="shared" si="20"/>
        <v>0</v>
      </c>
      <c r="O46" s="2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</row>
    <row r="47" spans="1:74" s="4" customFormat="1" ht="14.25" customHeight="1">
      <c r="A47" s="199">
        <v>5233</v>
      </c>
      <c r="B47" s="9" t="s">
        <v>91</v>
      </c>
      <c r="C47" s="2"/>
      <c r="D47" s="21"/>
      <c r="E47" s="8"/>
      <c r="F47" s="86"/>
      <c r="G47" s="21"/>
      <c r="H47" s="21"/>
      <c r="I47" s="35">
        <v>0</v>
      </c>
      <c r="J47" s="89">
        <v>0</v>
      </c>
      <c r="K47" s="89">
        <v>0</v>
      </c>
      <c r="L47" s="89">
        <v>0</v>
      </c>
      <c r="M47" s="89">
        <v>0</v>
      </c>
      <c r="N47" s="5">
        <f t="shared" si="20"/>
        <v>0</v>
      </c>
      <c r="O47" s="2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</row>
    <row r="48" spans="1:74" s="4" customFormat="1" ht="14.25" customHeight="1">
      <c r="A48" s="199"/>
      <c r="B48" s="11"/>
      <c r="C48" s="2"/>
      <c r="D48" s="21"/>
      <c r="E48" s="8"/>
      <c r="F48" s="86"/>
      <c r="G48" s="21"/>
      <c r="H48" s="21"/>
      <c r="I48" s="35">
        <v>0</v>
      </c>
      <c r="J48" s="89">
        <v>0</v>
      </c>
      <c r="K48" s="89">
        <v>0</v>
      </c>
      <c r="L48" s="89">
        <v>0</v>
      </c>
      <c r="M48" s="89">
        <v>0</v>
      </c>
      <c r="N48" s="5">
        <f t="shared" si="20"/>
        <v>0</v>
      </c>
      <c r="O48" s="2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</row>
    <row r="49" spans="1:74" s="4" customFormat="1" ht="14.25" customHeight="1">
      <c r="A49" s="199"/>
      <c r="B49" s="11"/>
      <c r="C49" s="2"/>
      <c r="D49" s="21"/>
      <c r="E49" s="8"/>
      <c r="F49" s="86"/>
      <c r="G49" s="21"/>
      <c r="H49" s="21"/>
      <c r="I49" s="35">
        <v>0</v>
      </c>
      <c r="J49" s="89">
        <v>0</v>
      </c>
      <c r="K49" s="89">
        <v>0</v>
      </c>
      <c r="L49" s="89">
        <v>0</v>
      </c>
      <c r="M49" s="89">
        <v>0</v>
      </c>
      <c r="N49" s="5">
        <f t="shared" si="20"/>
        <v>0</v>
      </c>
      <c r="O49" s="2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</row>
    <row r="50" spans="1:74" s="4" customFormat="1" ht="14.25" customHeight="1">
      <c r="A50" s="199"/>
      <c r="B50" s="11"/>
      <c r="C50" s="2"/>
      <c r="D50" s="21"/>
      <c r="E50" s="21"/>
      <c r="F50" s="21"/>
      <c r="G50" s="21"/>
      <c r="H50" s="21"/>
      <c r="I50" s="35">
        <v>0</v>
      </c>
      <c r="J50" s="89">
        <v>0</v>
      </c>
      <c r="K50" s="89">
        <v>0</v>
      </c>
      <c r="L50" s="89">
        <v>0</v>
      </c>
      <c r="M50" s="89">
        <v>0</v>
      </c>
      <c r="N50" s="5">
        <f t="shared" si="20"/>
        <v>0</v>
      </c>
      <c r="O50" s="2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</row>
    <row r="51" spans="1:74" s="4" customFormat="1" ht="14.25" customHeight="1">
      <c r="A51" s="199"/>
      <c r="B51" s="34"/>
      <c r="C51" s="2"/>
      <c r="D51" s="21"/>
      <c r="E51" s="21"/>
      <c r="F51" s="21"/>
      <c r="G51" s="21"/>
      <c r="H51" s="21"/>
      <c r="I51" s="35">
        <v>0</v>
      </c>
      <c r="J51" s="89">
        <v>0</v>
      </c>
      <c r="K51" s="89">
        <v>0</v>
      </c>
      <c r="L51" s="89">
        <v>0</v>
      </c>
      <c r="M51" s="89">
        <v>0</v>
      </c>
      <c r="N51" s="5">
        <f t="shared" si="20"/>
        <v>0</v>
      </c>
      <c r="O51" s="2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</row>
    <row r="52" spans="1:74" s="33" customFormat="1" ht="14.25" customHeight="1">
      <c r="A52" s="199"/>
      <c r="B52" s="36" t="s">
        <v>17</v>
      </c>
      <c r="C52" s="27"/>
      <c r="D52" s="28"/>
      <c r="E52" s="28"/>
      <c r="F52" s="28"/>
      <c r="G52" s="28"/>
      <c r="H52" s="28"/>
      <c r="I52" s="30">
        <f>SUM(I44:I51)</f>
        <v>0</v>
      </c>
      <c r="J52" s="30">
        <f>SUM(J44:J51)</f>
        <v>0</v>
      </c>
      <c r="K52" s="30">
        <f>SUM(K44:K51)</f>
        <v>0</v>
      </c>
      <c r="L52" s="30">
        <f>SUM(L44:L51)</f>
        <v>0</v>
      </c>
      <c r="M52" s="30">
        <f>SUM(M44:M51)</f>
        <v>0</v>
      </c>
      <c r="N52" s="30">
        <f>SUM(I52:M52)</f>
        <v>0</v>
      </c>
      <c r="O52" s="32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</row>
    <row r="53" spans="1:74" s="4" customFormat="1" ht="15" customHeight="1">
      <c r="A53" s="199"/>
      <c r="B53" s="2"/>
      <c r="C53" s="2"/>
      <c r="D53" s="21"/>
      <c r="E53" s="21"/>
      <c r="F53" s="21"/>
      <c r="G53" s="21"/>
      <c r="H53" s="21"/>
      <c r="I53" s="5"/>
      <c r="J53" s="5"/>
      <c r="K53" s="5"/>
      <c r="L53" s="5"/>
      <c r="M53" s="5"/>
      <c r="N53" s="5"/>
      <c r="O53" s="2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</row>
    <row r="54" spans="1:74" s="149" customFormat="1" ht="14.25" customHeight="1">
      <c r="A54" s="199"/>
      <c r="B54" s="142" t="s">
        <v>18</v>
      </c>
      <c r="C54" s="143"/>
      <c r="D54" s="144"/>
      <c r="E54" s="144"/>
      <c r="F54" s="144"/>
      <c r="G54" s="144"/>
      <c r="H54" s="144"/>
      <c r="I54" s="145"/>
      <c r="J54" s="145"/>
      <c r="K54" s="145"/>
      <c r="L54" s="145"/>
      <c r="M54" s="145"/>
      <c r="N54" s="145"/>
      <c r="O54" s="146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</row>
    <row r="55" spans="1:74" s="4" customFormat="1" ht="14.25" customHeight="1">
      <c r="A55" s="199">
        <v>5200</v>
      </c>
      <c r="B55" s="2" t="s">
        <v>51</v>
      </c>
      <c r="C55" s="2" t="s">
        <v>33</v>
      </c>
      <c r="D55" s="21"/>
      <c r="E55" s="21"/>
      <c r="F55" s="21"/>
      <c r="G55" s="21"/>
      <c r="H55" s="21"/>
      <c r="I55" s="74">
        <v>0</v>
      </c>
      <c r="J55" s="90">
        <v>0</v>
      </c>
      <c r="K55" s="90">
        <v>0</v>
      </c>
      <c r="L55" s="90">
        <v>0</v>
      </c>
      <c r="M55" s="90">
        <v>0</v>
      </c>
      <c r="N55" s="5">
        <f>SUM(I55:M55)</f>
        <v>0</v>
      </c>
      <c r="O55" s="2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</row>
    <row r="56" spans="1:74" s="4" customFormat="1" ht="14.25" customHeight="1">
      <c r="A56" s="199">
        <v>5209</v>
      </c>
      <c r="B56" s="2" t="s">
        <v>56</v>
      </c>
      <c r="C56" s="2"/>
      <c r="D56" s="21"/>
      <c r="E56" s="21"/>
      <c r="F56" s="21"/>
      <c r="G56" s="21"/>
      <c r="H56" s="21"/>
      <c r="I56" s="74">
        <v>0</v>
      </c>
      <c r="J56" s="90">
        <v>0</v>
      </c>
      <c r="K56" s="90">
        <v>0</v>
      </c>
      <c r="L56" s="90">
        <v>0</v>
      </c>
      <c r="M56" s="90">
        <v>0</v>
      </c>
      <c r="N56" s="5">
        <f>SUM(I56:M56)</f>
        <v>0</v>
      </c>
      <c r="O56" s="2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</row>
    <row r="57" spans="1:74" s="33" customFormat="1" ht="14.25" customHeight="1">
      <c r="A57" s="199"/>
      <c r="B57" s="36" t="s">
        <v>19</v>
      </c>
      <c r="C57" s="27"/>
      <c r="D57" s="28"/>
      <c r="E57" s="28"/>
      <c r="F57" s="28"/>
      <c r="G57" s="28"/>
      <c r="H57" s="28"/>
      <c r="I57" s="29">
        <f>SUM(I55:I56)</f>
        <v>0</v>
      </c>
      <c r="J57" s="29">
        <f>SUM(J55:J56)</f>
        <v>0</v>
      </c>
      <c r="K57" s="29">
        <f>SUM(K55:K56)</f>
        <v>0</v>
      </c>
      <c r="L57" s="29">
        <f>SUM(L55:L56)</f>
        <v>0</v>
      </c>
      <c r="M57" s="29">
        <f>SUM(M55:M56)</f>
        <v>0</v>
      </c>
      <c r="N57" s="30">
        <f>SUM(I57:M57)</f>
        <v>0</v>
      </c>
      <c r="O57" s="32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</row>
    <row r="58" spans="1:74" s="4" customFormat="1" ht="14.25" customHeight="1">
      <c r="A58" s="199"/>
      <c r="C58" s="2"/>
      <c r="D58" s="21"/>
      <c r="E58" s="21"/>
      <c r="F58" s="21"/>
      <c r="G58" s="21"/>
      <c r="H58" s="21"/>
      <c r="I58" s="38"/>
      <c r="J58" s="38"/>
      <c r="K58" s="38"/>
      <c r="L58" s="38"/>
      <c r="M58" s="38"/>
      <c r="N58" s="5"/>
      <c r="O58" s="2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</row>
    <row r="59" spans="1:74" s="149" customFormat="1" ht="14.25" customHeight="1">
      <c r="A59" s="199"/>
      <c r="B59" s="150" t="s">
        <v>20</v>
      </c>
      <c r="C59" s="143"/>
      <c r="D59" s="144"/>
      <c r="E59" s="144"/>
      <c r="F59" s="144"/>
      <c r="G59" s="144"/>
      <c r="H59" s="144"/>
      <c r="I59" s="145"/>
      <c r="J59" s="145"/>
      <c r="K59" s="145"/>
      <c r="L59" s="145"/>
      <c r="M59" s="145"/>
      <c r="N59" s="145"/>
      <c r="O59" s="146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</row>
    <row r="60" spans="1:74" s="4" customFormat="1" ht="13.5" customHeight="1">
      <c r="A60" s="199">
        <v>4173</v>
      </c>
      <c r="B60" s="2" t="s">
        <v>30</v>
      </c>
      <c r="C60" s="2"/>
      <c r="D60" s="21"/>
      <c r="E60" s="21"/>
      <c r="F60" s="21"/>
      <c r="G60" s="21"/>
      <c r="H60" s="21"/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5">
        <f>SUM(I60:M60)</f>
        <v>0</v>
      </c>
      <c r="O60" s="2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</row>
    <row r="61" spans="1:74" s="4" customFormat="1" ht="12.75" customHeight="1">
      <c r="A61" s="199">
        <v>5334</v>
      </c>
      <c r="B61" s="9" t="s">
        <v>42</v>
      </c>
      <c r="C61" s="2"/>
      <c r="D61" s="21"/>
      <c r="E61" s="21"/>
      <c r="F61" s="21"/>
      <c r="G61" s="21"/>
      <c r="H61" s="21"/>
      <c r="I61" s="35">
        <v>0</v>
      </c>
      <c r="J61" s="89">
        <v>0</v>
      </c>
      <c r="K61" s="89">
        <v>0</v>
      </c>
      <c r="L61" s="89">
        <v>0</v>
      </c>
      <c r="M61" s="89">
        <v>0</v>
      </c>
      <c r="N61" s="5">
        <f>SUM(I61:M61)</f>
        <v>0</v>
      </c>
      <c r="O61" s="2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</row>
    <row r="62" spans="1:74" s="4" customFormat="1" ht="12.75" customHeight="1">
      <c r="A62" s="199">
        <v>5335</v>
      </c>
      <c r="B62" s="9" t="s">
        <v>89</v>
      </c>
      <c r="C62" s="2" t="s">
        <v>92</v>
      </c>
      <c r="D62" s="107"/>
      <c r="E62" s="21"/>
      <c r="F62" s="21"/>
      <c r="G62" s="21"/>
      <c r="H62" s="21"/>
      <c r="I62" s="185">
        <v>0</v>
      </c>
      <c r="J62" s="185">
        <f>7524*1.03*(E24+E25)</f>
        <v>0</v>
      </c>
      <c r="K62" s="185">
        <f>7524*1.03*1.03*(F24+F25)</f>
        <v>0</v>
      </c>
      <c r="L62" s="185">
        <f>7524*1.03*1.03*1.03*(G24+G25)</f>
        <v>0</v>
      </c>
      <c r="M62" s="185">
        <f>7524*1.03*1.03*1.03*1.03*(H24+H25)</f>
        <v>0</v>
      </c>
      <c r="N62" s="5">
        <f>SUM(I62:M62)</f>
        <v>0</v>
      </c>
      <c r="O62" s="2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</row>
    <row r="63" spans="1:74" s="4" customFormat="1" ht="12.75" customHeight="1">
      <c r="A63" s="199">
        <v>5340</v>
      </c>
      <c r="B63" s="9" t="s">
        <v>88</v>
      </c>
      <c r="C63" s="2"/>
      <c r="D63" s="21"/>
      <c r="E63" s="21"/>
      <c r="F63" s="21"/>
      <c r="G63" s="21"/>
      <c r="H63" s="21"/>
      <c r="I63" s="35">
        <v>0</v>
      </c>
      <c r="J63" s="89">
        <v>0</v>
      </c>
      <c r="K63" s="89">
        <v>0</v>
      </c>
      <c r="L63" s="89">
        <v>0</v>
      </c>
      <c r="M63" s="89">
        <v>0</v>
      </c>
      <c r="N63" s="5">
        <f aca="true" t="shared" si="21" ref="N63:N69">SUM(I63:M63)</f>
        <v>0</v>
      </c>
      <c r="O63" s="2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</row>
    <row r="64" spans="1:74" s="4" customFormat="1" ht="12.75" customHeight="1">
      <c r="A64" s="198"/>
      <c r="C64" s="2"/>
      <c r="D64" s="21"/>
      <c r="E64" s="21"/>
      <c r="F64" s="21"/>
      <c r="G64" s="21"/>
      <c r="H64" s="21"/>
      <c r="I64" s="35">
        <v>0</v>
      </c>
      <c r="J64" s="35">
        <v>0</v>
      </c>
      <c r="K64" s="35">
        <v>0</v>
      </c>
      <c r="L64" s="89">
        <v>0</v>
      </c>
      <c r="M64" s="89">
        <v>0</v>
      </c>
      <c r="N64" s="5">
        <f t="shared" si="21"/>
        <v>0</v>
      </c>
      <c r="O64" s="2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</row>
    <row r="65" spans="1:74" s="4" customFormat="1" ht="12.75" customHeight="1">
      <c r="A65" s="198"/>
      <c r="C65" s="2"/>
      <c r="D65" s="21"/>
      <c r="E65" s="21"/>
      <c r="F65" s="21"/>
      <c r="G65" s="21"/>
      <c r="H65" s="21"/>
      <c r="I65" s="35">
        <v>0</v>
      </c>
      <c r="J65" s="89">
        <v>0</v>
      </c>
      <c r="K65" s="89">
        <v>0</v>
      </c>
      <c r="L65" s="89">
        <v>0</v>
      </c>
      <c r="M65" s="89">
        <v>0</v>
      </c>
      <c r="N65" s="5">
        <f t="shared" si="21"/>
        <v>0</v>
      </c>
      <c r="O65" s="2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</row>
    <row r="66" spans="1:74" s="4" customFormat="1" ht="12.75" customHeight="1">
      <c r="A66" s="199"/>
      <c r="B66" s="56"/>
      <c r="C66" s="2"/>
      <c r="D66" s="21"/>
      <c r="E66" s="21"/>
      <c r="F66" s="21"/>
      <c r="G66" s="21"/>
      <c r="H66" s="21"/>
      <c r="I66" s="35">
        <v>0</v>
      </c>
      <c r="J66" s="89">
        <v>0</v>
      </c>
      <c r="K66" s="89">
        <v>0</v>
      </c>
      <c r="L66" s="89">
        <v>0</v>
      </c>
      <c r="M66" s="89">
        <v>0</v>
      </c>
      <c r="N66" s="5">
        <f t="shared" si="21"/>
        <v>0</v>
      </c>
      <c r="O66" s="2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</row>
    <row r="67" spans="1:74" s="4" customFormat="1" ht="12.75" customHeight="1">
      <c r="A67" s="199"/>
      <c r="B67" s="56"/>
      <c r="C67" s="2"/>
      <c r="D67" s="21"/>
      <c r="E67" s="21"/>
      <c r="F67" s="21"/>
      <c r="G67" s="21"/>
      <c r="H67" s="21"/>
      <c r="I67" s="35">
        <v>0</v>
      </c>
      <c r="J67" s="89">
        <v>0</v>
      </c>
      <c r="K67" s="89">
        <v>0</v>
      </c>
      <c r="L67" s="89">
        <v>0</v>
      </c>
      <c r="M67" s="89">
        <v>0</v>
      </c>
      <c r="N67" s="5">
        <f t="shared" si="21"/>
        <v>0</v>
      </c>
      <c r="O67" s="2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</row>
    <row r="68" spans="1:74" s="4" customFormat="1" ht="12.75" customHeight="1">
      <c r="A68" s="199"/>
      <c r="B68" s="56"/>
      <c r="C68" s="2"/>
      <c r="D68" s="21"/>
      <c r="E68" s="21"/>
      <c r="F68" s="21"/>
      <c r="G68" s="21"/>
      <c r="H68" s="21"/>
      <c r="I68" s="35">
        <v>0</v>
      </c>
      <c r="J68" s="89">
        <v>0</v>
      </c>
      <c r="K68" s="89">
        <v>0</v>
      </c>
      <c r="L68" s="89">
        <v>0</v>
      </c>
      <c r="M68" s="89">
        <v>0</v>
      </c>
      <c r="N68" s="5">
        <f t="shared" si="21"/>
        <v>0</v>
      </c>
      <c r="O68" s="2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</row>
    <row r="69" spans="1:74" s="4" customFormat="1" ht="12.75" customHeight="1">
      <c r="A69" s="199"/>
      <c r="B69" s="56"/>
      <c r="C69" s="2"/>
      <c r="D69" s="21"/>
      <c r="E69" s="21"/>
      <c r="F69" s="21"/>
      <c r="G69" s="21"/>
      <c r="H69" s="21"/>
      <c r="I69" s="35">
        <v>0</v>
      </c>
      <c r="J69" s="89">
        <v>0</v>
      </c>
      <c r="K69" s="89">
        <v>0</v>
      </c>
      <c r="L69" s="89">
        <v>0</v>
      </c>
      <c r="M69" s="89">
        <v>0</v>
      </c>
      <c r="N69" s="5">
        <f t="shared" si="21"/>
        <v>0</v>
      </c>
      <c r="O69" s="2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</row>
    <row r="70" spans="1:74" s="4" customFormat="1" ht="14.25" customHeight="1">
      <c r="A70" s="199">
        <v>5264</v>
      </c>
      <c r="B70" s="2" t="s">
        <v>66</v>
      </c>
      <c r="D70" s="21"/>
      <c r="E70" s="21"/>
      <c r="F70" s="21"/>
      <c r="G70" s="21"/>
      <c r="H70" s="21"/>
      <c r="I70" s="35">
        <v>0</v>
      </c>
      <c r="J70" s="89">
        <v>0</v>
      </c>
      <c r="K70" s="89">
        <v>0</v>
      </c>
      <c r="L70" s="89">
        <v>0</v>
      </c>
      <c r="M70" s="89">
        <v>0</v>
      </c>
      <c r="N70" s="5">
        <f>SUM(I70:M70)</f>
        <v>0</v>
      </c>
      <c r="O70" s="2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</row>
    <row r="71" spans="1:74" s="33" customFormat="1" ht="15">
      <c r="A71" s="199"/>
      <c r="B71" s="36" t="s">
        <v>21</v>
      </c>
      <c r="C71" s="2"/>
      <c r="D71" s="28"/>
      <c r="E71" s="28"/>
      <c r="F71" s="28"/>
      <c r="G71" s="28"/>
      <c r="H71" s="28"/>
      <c r="I71" s="29">
        <f>SUM(I60:I70)</f>
        <v>0</v>
      </c>
      <c r="J71" s="29">
        <f>SUM(J60:J70)</f>
        <v>0</v>
      </c>
      <c r="K71" s="29">
        <f>SUM(K60:K70)</f>
        <v>0</v>
      </c>
      <c r="L71" s="29">
        <f>SUM(L60:L70)</f>
        <v>0</v>
      </c>
      <c r="M71" s="29">
        <f>SUM(M60:M70)</f>
        <v>0</v>
      </c>
      <c r="N71" s="30">
        <f>SUM(I71:M71)</f>
        <v>0</v>
      </c>
      <c r="O71" s="32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</row>
    <row r="72" spans="1:74" s="33" customFormat="1" ht="15">
      <c r="A72" s="199"/>
      <c r="B72" s="36"/>
      <c r="C72" s="27"/>
      <c r="D72" s="28"/>
      <c r="E72" s="28"/>
      <c r="F72" s="28"/>
      <c r="G72" s="28"/>
      <c r="H72" s="28"/>
      <c r="I72" s="37"/>
      <c r="J72" s="37"/>
      <c r="K72" s="37"/>
      <c r="L72" s="37"/>
      <c r="M72" s="37"/>
      <c r="N72" s="37"/>
      <c r="O72" s="32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</row>
    <row r="73" spans="1:74" s="142" customFormat="1" ht="14.25" customHeight="1">
      <c r="A73" s="199"/>
      <c r="B73" s="135" t="s">
        <v>27</v>
      </c>
      <c r="C73" s="136"/>
      <c r="D73" s="136"/>
      <c r="E73" s="135"/>
      <c r="F73" s="135"/>
      <c r="G73" s="137"/>
      <c r="H73" s="137"/>
      <c r="I73" s="137"/>
      <c r="J73" s="137"/>
      <c r="K73" s="137"/>
      <c r="L73" s="137"/>
      <c r="M73" s="137"/>
      <c r="N73" s="138"/>
      <c r="O73" s="139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</row>
    <row r="74" spans="1:74" s="33" customFormat="1" ht="14.25" customHeight="1">
      <c r="A74" s="199"/>
      <c r="B74" s="15" t="str">
        <f>'Subaward 1'!C2</f>
        <v>Subaward Institution</v>
      </c>
      <c r="C74" s="27" t="str">
        <f>'Subaward 1'!C1</f>
        <v>Name</v>
      </c>
      <c r="E74" s="28"/>
      <c r="F74" s="28"/>
      <c r="G74" s="28"/>
      <c r="H74" s="28"/>
      <c r="I74" s="37"/>
      <c r="J74" s="37"/>
      <c r="K74" s="37"/>
      <c r="L74" s="37"/>
      <c r="M74" s="37"/>
      <c r="N74" s="37"/>
      <c r="O74" s="32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</row>
    <row r="75" spans="1:74" s="33" customFormat="1" ht="14.25" customHeight="1">
      <c r="A75" s="199"/>
      <c r="B75" s="34" t="s">
        <v>28</v>
      </c>
      <c r="C75" s="27"/>
      <c r="E75" s="28"/>
      <c r="F75" s="28"/>
      <c r="G75" s="28"/>
      <c r="H75" s="28"/>
      <c r="I75" s="227">
        <f>'Subaward 1'!I89</f>
        <v>0</v>
      </c>
      <c r="J75" s="227">
        <f>'Subaward 1'!J89</f>
        <v>0</v>
      </c>
      <c r="K75" s="227">
        <f>'Subaward 1'!K89</f>
        <v>0</v>
      </c>
      <c r="L75" s="227">
        <f>'Subaward 1'!L89</f>
        <v>0</v>
      </c>
      <c r="M75" s="227">
        <f>'Subaward 1'!M89</f>
        <v>0</v>
      </c>
      <c r="N75" s="5">
        <f>SUM(I75:M75)</f>
        <v>0</v>
      </c>
      <c r="O75" s="32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</row>
    <row r="76" spans="1:74" s="33" customFormat="1" ht="14.25" customHeight="1">
      <c r="A76" s="199"/>
      <c r="B76" s="34" t="s">
        <v>29</v>
      </c>
      <c r="C76" s="61"/>
      <c r="E76" s="28"/>
      <c r="F76" s="28"/>
      <c r="G76" s="28"/>
      <c r="H76" s="28"/>
      <c r="I76" s="228">
        <f>'Subaward 1'!I90</f>
        <v>0</v>
      </c>
      <c r="J76" s="228">
        <f>'Subaward 1'!J90</f>
        <v>0</v>
      </c>
      <c r="K76" s="228">
        <f>'Subaward 1'!K90</f>
        <v>0</v>
      </c>
      <c r="L76" s="228">
        <f>'Subaward 1'!L90</f>
        <v>0</v>
      </c>
      <c r="M76" s="228">
        <f>'Subaward 1'!M90</f>
        <v>0</v>
      </c>
      <c r="N76" s="60">
        <f>SUM(I76:M76)</f>
        <v>0</v>
      </c>
      <c r="O76" s="32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</row>
    <row r="77" spans="1:74" s="33" customFormat="1" ht="14.25" customHeight="1">
      <c r="A77" s="199"/>
      <c r="B77" s="36" t="s">
        <v>43</v>
      </c>
      <c r="C77" s="27"/>
      <c r="E77" s="28"/>
      <c r="F77" s="28"/>
      <c r="G77" s="28"/>
      <c r="H77" s="28"/>
      <c r="I77" s="37">
        <f>SUM(I75:I76)</f>
        <v>0</v>
      </c>
      <c r="J77" s="37">
        <f>SUM(J75:J76)</f>
        <v>0</v>
      </c>
      <c r="K77" s="37">
        <f>SUM(K75:K76)</f>
        <v>0</v>
      </c>
      <c r="L77" s="37">
        <f>SUM(L75:L76)</f>
        <v>0</v>
      </c>
      <c r="M77" s="37">
        <f>SUM(M75:M76)</f>
        <v>0</v>
      </c>
      <c r="N77" s="30">
        <f>SUM(I77:M77)</f>
        <v>0</v>
      </c>
      <c r="O77" s="32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</row>
    <row r="78" spans="1:74" s="33" customFormat="1" ht="14.25" customHeight="1">
      <c r="A78" s="199"/>
      <c r="B78" s="36"/>
      <c r="C78" s="27"/>
      <c r="E78" s="28"/>
      <c r="F78" s="28"/>
      <c r="G78" s="28"/>
      <c r="H78" s="28"/>
      <c r="I78" s="37"/>
      <c r="J78" s="37"/>
      <c r="K78" s="37"/>
      <c r="L78" s="37"/>
      <c r="M78" s="37"/>
      <c r="N78" s="37"/>
      <c r="O78" s="32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</row>
    <row r="79" spans="1:74" s="33" customFormat="1" ht="14.25" customHeight="1">
      <c r="A79" s="199"/>
      <c r="B79" s="15" t="str">
        <f>'Subaward 2'!C2</f>
        <v>Subaward Institution</v>
      </c>
      <c r="C79" s="27" t="str">
        <f>'Subaward 2'!C1</f>
        <v>Name</v>
      </c>
      <c r="E79" s="28"/>
      <c r="F79" s="28"/>
      <c r="G79" s="28"/>
      <c r="H79" s="28"/>
      <c r="I79" s="37"/>
      <c r="J79" s="37"/>
      <c r="K79" s="37"/>
      <c r="L79" s="37"/>
      <c r="M79" s="37"/>
      <c r="N79" s="37"/>
      <c r="O79" s="32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</row>
    <row r="80" spans="1:74" s="33" customFormat="1" ht="14.25" customHeight="1">
      <c r="A80" s="199"/>
      <c r="B80" s="34" t="s">
        <v>28</v>
      </c>
      <c r="C80" s="27"/>
      <c r="E80" s="28"/>
      <c r="F80" s="28"/>
      <c r="G80" s="28"/>
      <c r="H80" s="28"/>
      <c r="I80" s="227">
        <f>'Subaward 2'!I89</f>
        <v>0</v>
      </c>
      <c r="J80" s="227">
        <f>'Subaward 2'!J89</f>
        <v>0</v>
      </c>
      <c r="K80" s="227">
        <f>'Subaward 2'!K89</f>
        <v>0</v>
      </c>
      <c r="L80" s="227">
        <f>'Subaward 2'!L89</f>
        <v>0</v>
      </c>
      <c r="M80" s="227">
        <f>'Subaward 2'!M89</f>
        <v>0</v>
      </c>
      <c r="N80" s="5">
        <f>SUM(I80:M80)</f>
        <v>0</v>
      </c>
      <c r="O80" s="32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</row>
    <row r="81" spans="1:74" s="33" customFormat="1" ht="14.25" customHeight="1">
      <c r="A81" s="199"/>
      <c r="B81" s="34" t="s">
        <v>29</v>
      </c>
      <c r="C81" s="61"/>
      <c r="E81" s="28"/>
      <c r="F81" s="28"/>
      <c r="G81" s="28"/>
      <c r="H81" s="28"/>
      <c r="I81" s="228">
        <f>'Subaward 2'!I90</f>
        <v>0</v>
      </c>
      <c r="J81" s="228">
        <f>'Subaward 2'!J90</f>
        <v>0</v>
      </c>
      <c r="K81" s="228">
        <f>'Subaward 2'!K90</f>
        <v>0</v>
      </c>
      <c r="L81" s="228">
        <f>'Subaward 2'!L90</f>
        <v>0</v>
      </c>
      <c r="M81" s="228">
        <f>'Subaward 2'!M90</f>
        <v>0</v>
      </c>
      <c r="N81" s="60">
        <f>SUM(I81:M81)</f>
        <v>0</v>
      </c>
      <c r="O81" s="32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</row>
    <row r="82" spans="1:74" s="33" customFormat="1" ht="14.25" customHeight="1">
      <c r="A82" s="199"/>
      <c r="B82" s="36" t="s">
        <v>43</v>
      </c>
      <c r="C82" s="27"/>
      <c r="E82" s="28"/>
      <c r="F82" s="28"/>
      <c r="G82" s="28"/>
      <c r="H82" s="28"/>
      <c r="I82" s="37">
        <f>SUM(I80:I81)</f>
        <v>0</v>
      </c>
      <c r="J82" s="37">
        <f>SUM(J80:J81)</f>
        <v>0</v>
      </c>
      <c r="K82" s="37">
        <f>SUM(K80:K81)</f>
        <v>0</v>
      </c>
      <c r="L82" s="37">
        <f>SUM(L80:L81)</f>
        <v>0</v>
      </c>
      <c r="M82" s="37">
        <f>SUM(M80:M81)</f>
        <v>0</v>
      </c>
      <c r="N82" s="30">
        <f>SUM(I82:M82)</f>
        <v>0</v>
      </c>
      <c r="O82" s="32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</row>
    <row r="83" spans="1:74" s="33" customFormat="1" ht="14.25" customHeight="1">
      <c r="A83" s="199"/>
      <c r="B83" s="36"/>
      <c r="C83" s="27"/>
      <c r="E83" s="28"/>
      <c r="F83" s="28"/>
      <c r="G83" s="28"/>
      <c r="H83" s="28"/>
      <c r="I83" s="37"/>
      <c r="J83" s="37"/>
      <c r="K83" s="37"/>
      <c r="L83" s="37"/>
      <c r="M83" s="37"/>
      <c r="N83" s="37"/>
      <c r="O83" s="32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</row>
    <row r="84" spans="1:74" s="33" customFormat="1" ht="14.25" customHeight="1">
      <c r="A84" s="199"/>
      <c r="B84" s="15" t="str">
        <f>'Subaward 3'!C2</f>
        <v>Subaward Institution</v>
      </c>
      <c r="C84" s="27" t="str">
        <f>'Subaward 3'!C1</f>
        <v>Name</v>
      </c>
      <c r="E84" s="28"/>
      <c r="F84" s="28"/>
      <c r="G84" s="28"/>
      <c r="H84" s="28"/>
      <c r="I84" s="37"/>
      <c r="J84" s="37"/>
      <c r="K84" s="37"/>
      <c r="L84" s="37"/>
      <c r="M84" s="37"/>
      <c r="N84" s="37"/>
      <c r="O84" s="32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</row>
    <row r="85" spans="1:74" s="33" customFormat="1" ht="14.25" customHeight="1">
      <c r="A85" s="199"/>
      <c r="B85" s="34" t="s">
        <v>28</v>
      </c>
      <c r="C85" s="27"/>
      <c r="E85" s="28"/>
      <c r="F85" s="28"/>
      <c r="G85" s="28"/>
      <c r="H85" s="28"/>
      <c r="I85" s="227">
        <f>'Subaward 3'!I89</f>
        <v>0</v>
      </c>
      <c r="J85" s="227">
        <f>'Subaward 3'!J89</f>
        <v>0</v>
      </c>
      <c r="K85" s="227">
        <f>'Subaward 3'!K89</f>
        <v>0</v>
      </c>
      <c r="L85" s="227">
        <f>'Subaward 3'!L89</f>
        <v>0</v>
      </c>
      <c r="M85" s="227">
        <f>'Subaward 3'!M89</f>
        <v>0</v>
      </c>
      <c r="N85" s="5">
        <f>SUM(I85:M85)</f>
        <v>0</v>
      </c>
      <c r="O85" s="32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</row>
    <row r="86" spans="1:74" s="33" customFormat="1" ht="14.25" customHeight="1">
      <c r="A86" s="199"/>
      <c r="B86" s="34" t="s">
        <v>29</v>
      </c>
      <c r="C86" s="61"/>
      <c r="E86" s="28"/>
      <c r="F86" s="28"/>
      <c r="G86" s="28"/>
      <c r="H86" s="28"/>
      <c r="I86" s="228">
        <f>'Subaward 3'!I90</f>
        <v>0</v>
      </c>
      <c r="J86" s="228">
        <f>'Subaward 3'!J90</f>
        <v>0</v>
      </c>
      <c r="K86" s="228">
        <f>'Subaward 3'!K90</f>
        <v>0</v>
      </c>
      <c r="L86" s="228">
        <f>'Subaward 3'!L90</f>
        <v>0</v>
      </c>
      <c r="M86" s="228">
        <f>'Subaward 3'!M90</f>
        <v>0</v>
      </c>
      <c r="N86" s="60">
        <f>SUM(I86:M86)</f>
        <v>0</v>
      </c>
      <c r="O86" s="32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</row>
    <row r="87" spans="1:74" s="33" customFormat="1" ht="14.25" customHeight="1">
      <c r="A87" s="199"/>
      <c r="B87" s="36" t="s">
        <v>43</v>
      </c>
      <c r="C87" s="27"/>
      <c r="E87" s="28"/>
      <c r="F87" s="28"/>
      <c r="G87" s="28"/>
      <c r="H87" s="28"/>
      <c r="I87" s="37">
        <f>SUM(I85:I86)</f>
        <v>0</v>
      </c>
      <c r="J87" s="37">
        <f>SUM(J85:J86)</f>
        <v>0</v>
      </c>
      <c r="K87" s="37">
        <f>SUM(K85:K86)</f>
        <v>0</v>
      </c>
      <c r="L87" s="37">
        <f>SUM(L85:L86)</f>
        <v>0</v>
      </c>
      <c r="M87" s="37">
        <f>SUM(M85:M86)</f>
        <v>0</v>
      </c>
      <c r="N87" s="30">
        <f>SUM(I87:M87)</f>
        <v>0</v>
      </c>
      <c r="O87" s="32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</row>
    <row r="88" spans="1:74" s="33" customFormat="1" ht="14.25" customHeight="1">
      <c r="A88" s="199"/>
      <c r="B88" s="36"/>
      <c r="C88" s="27"/>
      <c r="E88" s="28"/>
      <c r="F88" s="28"/>
      <c r="G88" s="28"/>
      <c r="H88" s="28"/>
      <c r="I88" s="37"/>
      <c r="J88" s="37"/>
      <c r="K88" s="37"/>
      <c r="L88" s="37"/>
      <c r="M88" s="37"/>
      <c r="N88" s="37"/>
      <c r="O88" s="32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</row>
    <row r="89" spans="1:74" s="33" customFormat="1" ht="14.25" customHeight="1">
      <c r="A89" s="199"/>
      <c r="B89" s="36" t="str">
        <f>'Subaward 4'!C2</f>
        <v>Subaward Institution</v>
      </c>
      <c r="C89" s="27" t="str">
        <f>'Subaward 4'!C1</f>
        <v>Name</v>
      </c>
      <c r="E89" s="28"/>
      <c r="F89" s="28"/>
      <c r="G89" s="28"/>
      <c r="H89" s="28"/>
      <c r="I89" s="37"/>
      <c r="J89" s="37"/>
      <c r="K89" s="37"/>
      <c r="L89" s="37"/>
      <c r="M89" s="37"/>
      <c r="N89" s="37"/>
      <c r="O89" s="32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</row>
    <row r="90" spans="1:74" s="33" customFormat="1" ht="14.25" customHeight="1">
      <c r="A90" s="199"/>
      <c r="B90" s="36" t="s">
        <v>28</v>
      </c>
      <c r="C90" s="27"/>
      <c r="E90" s="28"/>
      <c r="F90" s="28"/>
      <c r="G90" s="28"/>
      <c r="H90" s="28"/>
      <c r="I90" s="37">
        <f>'Subaward 4'!I89</f>
        <v>0</v>
      </c>
      <c r="J90" s="37">
        <f>'Subaward 4'!J89</f>
        <v>0</v>
      </c>
      <c r="K90" s="37">
        <f>'Subaward 4'!K89</f>
        <v>0</v>
      </c>
      <c r="L90" s="37">
        <f>'Subaward 4'!L89</f>
        <v>0</v>
      </c>
      <c r="M90" s="37">
        <f>'Subaward 4'!M89</f>
        <v>0</v>
      </c>
      <c r="N90" s="37">
        <f>SUM(I90:M90)</f>
        <v>0</v>
      </c>
      <c r="O90" s="32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</row>
    <row r="91" spans="1:74" s="33" customFormat="1" ht="14.25" customHeight="1">
      <c r="A91" s="199"/>
      <c r="B91" s="36" t="s">
        <v>29</v>
      </c>
      <c r="C91" s="27"/>
      <c r="E91" s="28"/>
      <c r="F91" s="28"/>
      <c r="G91" s="28"/>
      <c r="H91" s="28"/>
      <c r="I91" s="242">
        <f>'Subaward 4'!I90</f>
        <v>0</v>
      </c>
      <c r="J91" s="242">
        <f>'Subaward 4'!J90</f>
        <v>0</v>
      </c>
      <c r="K91" s="242">
        <f>'Subaward 4'!K90</f>
        <v>0</v>
      </c>
      <c r="L91" s="242">
        <f>'Subaward 4'!L90</f>
        <v>0</v>
      </c>
      <c r="M91" s="242">
        <f>'Subaward 4'!M90</f>
        <v>0</v>
      </c>
      <c r="N91" s="242">
        <f>SUM(I91:M91)</f>
        <v>0</v>
      </c>
      <c r="O91" s="32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</row>
    <row r="92" spans="1:74" s="33" customFormat="1" ht="14.25" customHeight="1">
      <c r="A92" s="199"/>
      <c r="B92" s="36" t="s">
        <v>43</v>
      </c>
      <c r="C92" s="27"/>
      <c r="E92" s="28"/>
      <c r="F92" s="28"/>
      <c r="G92" s="28"/>
      <c r="H92" s="28"/>
      <c r="I92" s="37">
        <f>'Subaward 4'!I91</f>
        <v>0</v>
      </c>
      <c r="J92" s="37">
        <f>'Subaward 4'!J91</f>
        <v>0</v>
      </c>
      <c r="K92" s="37">
        <f>'Subaward 4'!K91</f>
        <v>0</v>
      </c>
      <c r="L92" s="37">
        <f>'Subaward 4'!L91</f>
        <v>0</v>
      </c>
      <c r="M92" s="37">
        <f>'Subaward 4'!M91</f>
        <v>0</v>
      </c>
      <c r="N92" s="37">
        <f>SUM(N90:N91)</f>
        <v>0</v>
      </c>
      <c r="O92" s="32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</row>
    <row r="93" spans="1:74" s="33" customFormat="1" ht="14.25" customHeight="1">
      <c r="A93" s="199"/>
      <c r="B93" s="36"/>
      <c r="C93" s="27"/>
      <c r="E93" s="28"/>
      <c r="F93" s="28"/>
      <c r="G93" s="28"/>
      <c r="H93" s="28"/>
      <c r="I93" s="37"/>
      <c r="J93" s="37"/>
      <c r="K93" s="37"/>
      <c r="L93" s="37"/>
      <c r="M93" s="37"/>
      <c r="N93" s="37"/>
      <c r="O93" s="32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</row>
    <row r="94" spans="1:74" s="33" customFormat="1" ht="14.25" customHeight="1">
      <c r="A94" s="199"/>
      <c r="B94" s="36" t="str">
        <f>' Subaward 5'!C2</f>
        <v>Subaward Institution</v>
      </c>
      <c r="C94" s="27" t="str">
        <f>' Subaward 5'!C1</f>
        <v>Name</v>
      </c>
      <c r="E94" s="28"/>
      <c r="F94" s="28"/>
      <c r="G94" s="28"/>
      <c r="H94" s="28"/>
      <c r="I94" s="37"/>
      <c r="J94" s="37"/>
      <c r="K94" s="37"/>
      <c r="L94" s="37"/>
      <c r="M94" s="37"/>
      <c r="N94" s="37"/>
      <c r="O94" s="32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</row>
    <row r="95" spans="1:74" s="33" customFormat="1" ht="14.25" customHeight="1">
      <c r="A95" s="199"/>
      <c r="B95" s="36" t="s">
        <v>28</v>
      </c>
      <c r="C95" s="27"/>
      <c r="E95" s="28"/>
      <c r="F95" s="28"/>
      <c r="G95" s="28"/>
      <c r="H95" s="28"/>
      <c r="I95" s="37">
        <f>' Subaward 5'!I89</f>
        <v>0</v>
      </c>
      <c r="J95" s="37">
        <f>' Subaward 5'!J89</f>
        <v>0</v>
      </c>
      <c r="K95" s="37">
        <f>' Subaward 5'!K89</f>
        <v>0</v>
      </c>
      <c r="L95" s="37">
        <f>' Subaward 5'!L89</f>
        <v>0</v>
      </c>
      <c r="M95" s="37">
        <f>' Subaward 5'!M89</f>
        <v>0</v>
      </c>
      <c r="N95" s="37">
        <f>SUM(I95:M95)</f>
        <v>0</v>
      </c>
      <c r="O95" s="32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</row>
    <row r="96" spans="1:74" s="33" customFormat="1" ht="14.25" customHeight="1">
      <c r="A96" s="199"/>
      <c r="B96" s="36" t="s">
        <v>29</v>
      </c>
      <c r="C96" s="27"/>
      <c r="E96" s="28"/>
      <c r="F96" s="28"/>
      <c r="G96" s="28"/>
      <c r="H96" s="28"/>
      <c r="I96" s="242">
        <f>' Subaward 5'!I90</f>
        <v>0</v>
      </c>
      <c r="J96" s="242">
        <f>' Subaward 5'!J90</f>
        <v>0</v>
      </c>
      <c r="K96" s="242">
        <f>' Subaward 5'!K90</f>
        <v>0</v>
      </c>
      <c r="L96" s="242">
        <f>' Subaward 5'!L90</f>
        <v>0</v>
      </c>
      <c r="M96" s="242">
        <f>' Subaward 5'!M90</f>
        <v>0</v>
      </c>
      <c r="N96" s="242">
        <f>SUM(I96:M96)</f>
        <v>0</v>
      </c>
      <c r="O96" s="32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</row>
    <row r="97" spans="1:74" s="33" customFormat="1" ht="14.25" customHeight="1">
      <c r="A97" s="199"/>
      <c r="B97" s="36" t="s">
        <v>43</v>
      </c>
      <c r="C97" s="27"/>
      <c r="E97" s="28"/>
      <c r="F97" s="28"/>
      <c r="G97" s="28"/>
      <c r="H97" s="28"/>
      <c r="I97" s="37">
        <f>' Subaward 5'!I91</f>
        <v>0</v>
      </c>
      <c r="J97" s="37">
        <f>' Subaward 5'!J91</f>
        <v>0</v>
      </c>
      <c r="K97" s="37">
        <f>' Subaward 5'!K91</f>
        <v>0</v>
      </c>
      <c r="L97" s="37">
        <f>' Subaward 5'!L91</f>
        <v>0</v>
      </c>
      <c r="M97" s="37">
        <f>' Subaward 5'!M91</f>
        <v>0</v>
      </c>
      <c r="N97" s="37">
        <f>SUM(N95:N96)</f>
        <v>0</v>
      </c>
      <c r="O97" s="32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</row>
    <row r="98" spans="1:74" s="33" customFormat="1" ht="14.25" customHeight="1">
      <c r="A98" s="199"/>
      <c r="B98" s="36"/>
      <c r="C98" s="27"/>
      <c r="E98" s="28"/>
      <c r="F98" s="28"/>
      <c r="G98" s="28"/>
      <c r="H98" s="28"/>
      <c r="I98" s="37"/>
      <c r="J98" s="37"/>
      <c r="K98" s="37"/>
      <c r="L98" s="37"/>
      <c r="M98" s="37"/>
      <c r="N98" s="37"/>
      <c r="O98" s="32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</row>
    <row r="99" spans="1:74" s="33" customFormat="1" ht="14.25" customHeight="1">
      <c r="A99" s="199"/>
      <c r="B99" s="36"/>
      <c r="C99" s="36"/>
      <c r="D99" s="27"/>
      <c r="E99" s="28"/>
      <c r="F99" s="28"/>
      <c r="G99" s="28"/>
      <c r="H99" s="28"/>
      <c r="I99" s="37"/>
      <c r="J99" s="37"/>
      <c r="K99" s="37"/>
      <c r="L99" s="37"/>
      <c r="M99" s="37"/>
      <c r="N99" s="37"/>
      <c r="O99" s="32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</row>
    <row r="100" spans="1:74" s="33" customFormat="1" ht="14.25" customHeight="1">
      <c r="A100" s="199"/>
      <c r="B100" s="238" t="s">
        <v>123</v>
      </c>
      <c r="C100" s="239"/>
      <c r="D100" s="118"/>
      <c r="E100" s="118"/>
      <c r="F100" s="118"/>
      <c r="G100" s="118"/>
      <c r="H100" s="118"/>
      <c r="I100" s="119">
        <f>I107</f>
        <v>0</v>
      </c>
      <c r="J100" s="119">
        <f>J107</f>
        <v>0</v>
      </c>
      <c r="K100" s="119">
        <f>K107</f>
        <v>0</v>
      </c>
      <c r="L100" s="119">
        <f>L107</f>
        <v>0</v>
      </c>
      <c r="M100" s="119">
        <f>M107</f>
        <v>0</v>
      </c>
      <c r="N100" s="119"/>
      <c r="O100" s="32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</row>
    <row r="101" spans="1:74" s="33" customFormat="1" ht="15.75" customHeight="1">
      <c r="A101" s="199"/>
      <c r="B101" s="27" t="s">
        <v>107</v>
      </c>
      <c r="C101" s="27"/>
      <c r="D101" s="28"/>
      <c r="E101" s="28"/>
      <c r="F101" s="28"/>
      <c r="G101" s="28"/>
      <c r="H101" s="28"/>
      <c r="I101" s="37">
        <f>I30+I36+I41+I52+I57+I71+I77+I82+I87+I92+I97</f>
        <v>0</v>
      </c>
      <c r="J101" s="37">
        <f>J30+J36+J41+J52+J57+J71+J77+J82+J87+J92+J97</f>
        <v>0</v>
      </c>
      <c r="K101" s="37">
        <f>K30+K36+K41+K52+K57+K71+K77+K82+K87+K92+K97</f>
        <v>0</v>
      </c>
      <c r="L101" s="37">
        <f>L30+L36+L41+L52+L57+L71+L77+L82+L87+L92+L97</f>
        <v>0</v>
      </c>
      <c r="M101" s="37">
        <f>M30+M36+M41+M52+M57+M71+M77+M82+M87+M92+M97</f>
        <v>0</v>
      </c>
      <c r="N101" s="37">
        <f>SUM(I101:M101)</f>
        <v>0</v>
      </c>
      <c r="O101" s="32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</row>
    <row r="102" spans="1:74" s="51" customFormat="1" ht="15" customHeight="1">
      <c r="A102" s="199">
        <v>5282</v>
      </c>
      <c r="B102" s="27" t="s">
        <v>29</v>
      </c>
      <c r="C102" s="87"/>
      <c r="D102" s="52"/>
      <c r="E102" s="53"/>
      <c r="F102" s="53"/>
      <c r="G102" s="53"/>
      <c r="H102" s="53"/>
      <c r="I102" s="54">
        <f>I118</f>
        <v>0</v>
      </c>
      <c r="J102" s="54">
        <f>J118</f>
        <v>0</v>
      </c>
      <c r="K102" s="54">
        <f>K118</f>
        <v>0</v>
      </c>
      <c r="L102" s="54">
        <f>L118</f>
        <v>0</v>
      </c>
      <c r="M102" s="54">
        <f>M118</f>
        <v>0</v>
      </c>
      <c r="N102" s="54">
        <f>SUM(I102:M102)</f>
        <v>0</v>
      </c>
      <c r="O102" s="46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</row>
    <row r="103" spans="1:74" s="4" customFormat="1" ht="15">
      <c r="A103" s="199">
        <v>4600</v>
      </c>
      <c r="B103" s="117" t="s">
        <v>108</v>
      </c>
      <c r="C103" s="2"/>
      <c r="D103" s="21"/>
      <c r="E103" s="21"/>
      <c r="F103" s="21"/>
      <c r="G103" s="21"/>
      <c r="H103" s="21"/>
      <c r="I103" s="244">
        <f>I101+I102</f>
        <v>0</v>
      </c>
      <c r="J103" s="40">
        <f>J101+J102</f>
        <v>0</v>
      </c>
      <c r="K103" s="40">
        <f>K101+K102</f>
        <v>0</v>
      </c>
      <c r="L103" s="40">
        <f>L101+L102</f>
        <v>0</v>
      </c>
      <c r="M103" s="40">
        <f>M101+M102</f>
        <v>0</v>
      </c>
      <c r="N103" s="30">
        <f>SUM(I103:M103)</f>
        <v>0</v>
      </c>
      <c r="O103" s="2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</row>
    <row r="104" spans="1:74" s="4" customFormat="1" ht="14.25" customHeight="1">
      <c r="A104" s="199"/>
      <c r="B104" s="117"/>
      <c r="C104" s="2"/>
      <c r="D104" s="21"/>
      <c r="E104" s="21"/>
      <c r="F104" s="21"/>
      <c r="G104" s="21"/>
      <c r="H104" s="21"/>
      <c r="I104" s="49"/>
      <c r="J104" s="49"/>
      <c r="K104" s="49"/>
      <c r="L104" s="49"/>
      <c r="M104" s="49"/>
      <c r="N104" s="37"/>
      <c r="O104" s="26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</row>
    <row r="105" spans="1:74" s="180" customFormat="1" ht="15.75" thickBot="1">
      <c r="A105" s="241" t="s">
        <v>120</v>
      </c>
      <c r="B105" s="241"/>
      <c r="C105" s="241"/>
      <c r="D105" s="241"/>
      <c r="E105" s="241"/>
      <c r="F105" s="241"/>
      <c r="G105" s="241"/>
      <c r="H105" s="241"/>
      <c r="I105" s="175"/>
      <c r="J105" s="175"/>
      <c r="K105" s="175"/>
      <c r="L105" s="175"/>
      <c r="M105" s="175"/>
      <c r="N105" s="176"/>
      <c r="O105" s="177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  <c r="BI105" s="179"/>
      <c r="BJ105" s="179"/>
      <c r="BK105" s="179"/>
      <c r="BL105" s="179"/>
      <c r="BM105" s="179"/>
      <c r="BN105" s="179"/>
      <c r="BO105" s="179"/>
      <c r="BP105" s="179"/>
      <c r="BQ105" s="179"/>
      <c r="BR105" s="179"/>
      <c r="BS105" s="179"/>
      <c r="BT105" s="179"/>
      <c r="BU105" s="179"/>
      <c r="BV105" s="179"/>
    </row>
    <row r="106" spans="1:74" s="198" customFormat="1" ht="15">
      <c r="A106" s="190"/>
      <c r="B106" s="191"/>
      <c r="C106" s="191"/>
      <c r="D106" s="192"/>
      <c r="E106" s="192"/>
      <c r="F106" s="192"/>
      <c r="G106" s="192"/>
      <c r="H106" s="192"/>
      <c r="I106" s="193"/>
      <c r="J106" s="193"/>
      <c r="K106" s="193"/>
      <c r="L106" s="193"/>
      <c r="M106" s="193"/>
      <c r="N106" s="194"/>
      <c r="O106" s="195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</row>
    <row r="107" spans="1:74" s="198" customFormat="1" ht="15">
      <c r="A107" s="199"/>
      <c r="C107" s="200"/>
      <c r="E107" s="240" t="s">
        <v>104</v>
      </c>
      <c r="F107" s="240"/>
      <c r="G107" s="192"/>
      <c r="H107" s="201" t="s">
        <v>26</v>
      </c>
      <c r="I107" s="202">
        <f>I30+I36+I41+I52+I57+I71+I75+I80+I85+I90+I95</f>
        <v>0</v>
      </c>
      <c r="J107" s="202">
        <f>J30+J36+J41+J52+J57+J71+J75+J80+J85</f>
        <v>0</v>
      </c>
      <c r="K107" s="202">
        <f>K30+K36+K41+K52+K57+K71+K75+K80+K85</f>
        <v>0</v>
      </c>
      <c r="L107" s="202">
        <f>L30+L36+L41+L52+L57+L71+L75+L80+L85</f>
        <v>0</v>
      </c>
      <c r="M107" s="202">
        <f>M30+M36+M41+M52+M57+M71+M75+M80+M85</f>
        <v>0</v>
      </c>
      <c r="N107" s="202">
        <f>SUM(I107:M107)</f>
        <v>0</v>
      </c>
      <c r="O107" s="195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</row>
    <row r="108" spans="1:74" s="4" customFormat="1" ht="15">
      <c r="A108" s="199"/>
      <c r="C108" s="2"/>
      <c r="D108" s="21"/>
      <c r="E108" s="21"/>
      <c r="F108" s="21"/>
      <c r="G108" s="21"/>
      <c r="H108" s="50"/>
      <c r="I108" s="39"/>
      <c r="J108" s="39"/>
      <c r="K108" s="39"/>
      <c r="L108" s="39"/>
      <c r="M108" s="39"/>
      <c r="N108" s="39"/>
      <c r="O108" s="26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</row>
    <row r="109" spans="1:74" s="4" customFormat="1" ht="15">
      <c r="A109" s="199"/>
      <c r="C109" s="2"/>
      <c r="D109" s="21"/>
      <c r="E109" s="21"/>
      <c r="F109" s="229" t="s">
        <v>39</v>
      </c>
      <c r="H109" s="8"/>
      <c r="I109" s="5">
        <f aca="true" t="shared" si="22" ref="I109:N109">I101</f>
        <v>0</v>
      </c>
      <c r="J109" s="5">
        <f t="shared" si="22"/>
        <v>0</v>
      </c>
      <c r="K109" s="5">
        <f t="shared" si="22"/>
        <v>0</v>
      </c>
      <c r="L109" s="5">
        <f t="shared" si="22"/>
        <v>0</v>
      </c>
      <c r="M109" s="5">
        <f t="shared" si="22"/>
        <v>0</v>
      </c>
      <c r="N109" s="5">
        <f t="shared" si="22"/>
        <v>0</v>
      </c>
      <c r="O109" s="26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</row>
    <row r="110" spans="1:74" s="4" customFormat="1" ht="15">
      <c r="A110" s="199"/>
      <c r="C110" s="2"/>
      <c r="D110" s="21"/>
      <c r="E110" s="21"/>
      <c r="F110" s="27" t="s">
        <v>40</v>
      </c>
      <c r="H110" s="8"/>
      <c r="I110" s="5"/>
      <c r="J110" s="5"/>
      <c r="K110" s="5"/>
      <c r="L110" s="5"/>
      <c r="M110" s="5"/>
      <c r="N110" s="5"/>
      <c r="O110" s="26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</row>
    <row r="111" spans="1:74" s="4" customFormat="1" ht="15">
      <c r="A111" s="199"/>
      <c r="C111" s="2"/>
      <c r="D111" s="21"/>
      <c r="E111" s="21"/>
      <c r="F111" s="8"/>
      <c r="G111" s="2" t="s">
        <v>14</v>
      </c>
      <c r="H111" s="8"/>
      <c r="I111" s="5">
        <f aca="true" t="shared" si="23" ref="I111:N111">-I41</f>
        <v>0</v>
      </c>
      <c r="J111" s="5">
        <f t="shared" si="23"/>
        <v>0</v>
      </c>
      <c r="K111" s="5">
        <f t="shared" si="23"/>
        <v>0</v>
      </c>
      <c r="L111" s="5">
        <f t="shared" si="23"/>
        <v>0</v>
      </c>
      <c r="M111" s="5">
        <f t="shared" si="23"/>
        <v>0</v>
      </c>
      <c r="N111" s="5">
        <f t="shared" si="23"/>
        <v>0</v>
      </c>
      <c r="O111" s="26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</row>
    <row r="112" spans="1:74" s="4" customFormat="1" ht="15">
      <c r="A112" s="199"/>
      <c r="C112" s="2"/>
      <c r="D112" s="21"/>
      <c r="E112" s="21"/>
      <c r="F112" s="8"/>
      <c r="G112" s="2" t="s">
        <v>41</v>
      </c>
      <c r="H112" s="8"/>
      <c r="I112" s="5">
        <f>-(I77+I82+I87+I92+I97)</f>
        <v>0</v>
      </c>
      <c r="J112" s="5">
        <f>-(J77+J82+J87+J92+J97)</f>
        <v>0</v>
      </c>
      <c r="K112" s="5">
        <f>-(K77+K82+K87+K92+K97)</f>
        <v>0</v>
      </c>
      <c r="L112" s="5">
        <f>-(L77+L82+L87+L92+L97)</f>
        <v>0</v>
      </c>
      <c r="M112" s="5">
        <f>-(M77+M82+M87+M92+M97)</f>
        <v>0</v>
      </c>
      <c r="N112" s="5">
        <f>-N42</f>
        <v>0</v>
      </c>
      <c r="O112" s="26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</row>
    <row r="113" spans="1:74" s="4" customFormat="1" ht="15">
      <c r="A113" s="199"/>
      <c r="C113" s="2"/>
      <c r="D113" s="21"/>
      <c r="E113" s="21"/>
      <c r="F113" s="8"/>
      <c r="G113" s="2" t="s">
        <v>30</v>
      </c>
      <c r="H113" s="8"/>
      <c r="I113" s="5">
        <f>-I60</f>
        <v>0</v>
      </c>
      <c r="J113" s="5">
        <f>-J60</f>
        <v>0</v>
      </c>
      <c r="K113" s="5">
        <f>-K60</f>
        <v>0</v>
      </c>
      <c r="L113" s="5">
        <f>-L60</f>
        <v>0</v>
      </c>
      <c r="M113" s="5">
        <f>-M60</f>
        <v>0</v>
      </c>
      <c r="N113" s="5">
        <f>-N60</f>
        <v>0</v>
      </c>
      <c r="O113" s="26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</row>
    <row r="114" spans="1:74" s="4" customFormat="1" ht="15">
      <c r="A114" s="199"/>
      <c r="C114" s="2"/>
      <c r="D114" s="21"/>
      <c r="E114" s="21"/>
      <c r="F114" s="8"/>
      <c r="G114" s="2" t="s">
        <v>42</v>
      </c>
      <c r="H114" s="8"/>
      <c r="I114" s="5">
        <f>-I61</f>
        <v>0</v>
      </c>
      <c r="J114" s="5">
        <f>-J61</f>
        <v>0</v>
      </c>
      <c r="K114" s="5">
        <f>-K61</f>
        <v>0</v>
      </c>
      <c r="L114" s="5">
        <f>-L61</f>
        <v>0</v>
      </c>
      <c r="M114" s="5">
        <f>-M61</f>
        <v>0</v>
      </c>
      <c r="N114" s="5">
        <f>-N61</f>
        <v>0</v>
      </c>
      <c r="O114" s="26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</row>
    <row r="115" spans="1:74" s="4" customFormat="1" ht="15">
      <c r="A115" s="199"/>
      <c r="C115" s="88"/>
      <c r="D115" s="88"/>
      <c r="E115" s="21"/>
      <c r="F115" s="27" t="s">
        <v>121</v>
      </c>
      <c r="G115" s="187" t="s">
        <v>122</v>
      </c>
      <c r="H115" s="55"/>
      <c r="I115" s="5">
        <v>0</v>
      </c>
      <c r="J115" s="114">
        <v>0</v>
      </c>
      <c r="K115" s="114">
        <v>0</v>
      </c>
      <c r="L115" s="54">
        <v>0</v>
      </c>
      <c r="M115" s="54">
        <v>0</v>
      </c>
      <c r="N115" s="54">
        <f>SUM(I115:M115)</f>
        <v>0</v>
      </c>
      <c r="O115" s="243" t="s">
        <v>140</v>
      </c>
      <c r="P115" s="162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</row>
    <row r="116" spans="1:74" s="4" customFormat="1" ht="15">
      <c r="A116" s="199"/>
      <c r="C116" s="2"/>
      <c r="D116" s="21"/>
      <c r="E116" s="21"/>
      <c r="F116" s="8"/>
      <c r="G116" s="8"/>
      <c r="H116" s="8"/>
      <c r="I116" s="5"/>
      <c r="J116" s="5"/>
      <c r="K116" s="5"/>
      <c r="L116" s="5"/>
      <c r="M116" s="5"/>
      <c r="N116" s="5"/>
      <c r="O116" s="26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</row>
    <row r="117" spans="1:74" s="4" customFormat="1" ht="15">
      <c r="A117" s="199"/>
      <c r="C117" s="2"/>
      <c r="D117" s="21"/>
      <c r="E117" s="21"/>
      <c r="F117" s="27" t="s">
        <v>44</v>
      </c>
      <c r="G117" s="8"/>
      <c r="H117" s="8"/>
      <c r="I117" s="5">
        <f aca="true" t="shared" si="24" ref="I117:N117">SUM(I109:I116)</f>
        <v>0</v>
      </c>
      <c r="J117" s="5">
        <f t="shared" si="24"/>
        <v>0</v>
      </c>
      <c r="K117" s="5">
        <f t="shared" si="24"/>
        <v>0</v>
      </c>
      <c r="L117" s="5">
        <f t="shared" si="24"/>
        <v>0</v>
      </c>
      <c r="M117" s="5">
        <f t="shared" si="24"/>
        <v>0</v>
      </c>
      <c r="N117" s="5">
        <f t="shared" si="24"/>
        <v>0</v>
      </c>
      <c r="O117" s="26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</row>
    <row r="118" spans="1:37" s="4" customFormat="1" ht="15">
      <c r="A118" s="199"/>
      <c r="B118" s="41"/>
      <c r="C118" s="2"/>
      <c r="D118" s="21"/>
      <c r="E118" s="21"/>
      <c r="F118" s="33" t="s">
        <v>112</v>
      </c>
      <c r="G118" s="8"/>
      <c r="H118" s="58"/>
      <c r="I118" s="5">
        <f>I117*I119</f>
        <v>0</v>
      </c>
      <c r="J118" s="5">
        <f>J117*$J$119</f>
        <v>0</v>
      </c>
      <c r="K118" s="5">
        <f>K117*$K$119</f>
        <v>0</v>
      </c>
      <c r="L118" s="5">
        <f>L117*$L$119</f>
        <v>0</v>
      </c>
      <c r="M118" s="5">
        <f>M117*$M$119</f>
        <v>0</v>
      </c>
      <c r="N118" s="5">
        <f>SUM(I118:M118)</f>
        <v>0</v>
      </c>
      <c r="O118" s="26"/>
      <c r="P118" s="7"/>
      <c r="Q118" s="7"/>
      <c r="R118" s="7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</row>
    <row r="119" spans="1:37" s="4" customFormat="1" ht="15">
      <c r="A119" s="199"/>
      <c r="C119" s="2"/>
      <c r="D119" s="8"/>
      <c r="E119" s="8"/>
      <c r="F119" s="27" t="s">
        <v>45</v>
      </c>
      <c r="G119" s="8"/>
      <c r="H119" s="8"/>
      <c r="I119" s="80">
        <v>0.625</v>
      </c>
      <c r="J119" s="80">
        <v>0.625</v>
      </c>
      <c r="K119" s="80">
        <v>0.625</v>
      </c>
      <c r="L119" s="80">
        <v>0.625</v>
      </c>
      <c r="M119" s="80">
        <v>0.625</v>
      </c>
      <c r="N119" s="5">
        <f>N118-N102</f>
        <v>0</v>
      </c>
      <c r="O119" s="26"/>
      <c r="P119" s="7"/>
      <c r="Q119" s="7"/>
      <c r="R119" s="7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</row>
    <row r="120" spans="1:37" s="4" customFormat="1" ht="15">
      <c r="A120" s="199"/>
      <c r="C120" s="2"/>
      <c r="D120" s="8"/>
      <c r="E120" s="8"/>
      <c r="F120" s="8"/>
      <c r="G120" s="8"/>
      <c r="H120" s="8"/>
      <c r="I120" s="5"/>
      <c r="J120" s="5"/>
      <c r="K120" s="5"/>
      <c r="L120" s="5"/>
      <c r="M120" s="5"/>
      <c r="N120" s="5"/>
      <c r="O120" s="26"/>
      <c r="P120" s="7"/>
      <c r="Q120" s="7"/>
      <c r="R120" s="7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1:37" s="4" customFormat="1" ht="15">
      <c r="A121" s="199"/>
      <c r="C121" s="2"/>
      <c r="D121" s="8"/>
      <c r="E121" s="8"/>
      <c r="F121" s="8"/>
      <c r="G121" s="8"/>
      <c r="H121" s="8"/>
      <c r="I121" s="5"/>
      <c r="J121" s="5"/>
      <c r="K121" s="5"/>
      <c r="L121" s="5"/>
      <c r="M121" s="5"/>
      <c r="N121" s="5"/>
      <c r="O121" s="26"/>
      <c r="P121" s="7"/>
      <c r="Q121" s="7"/>
      <c r="R121" s="7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1:37" s="4" customFormat="1" ht="15">
      <c r="A122" s="199"/>
      <c r="C122" s="2"/>
      <c r="D122" s="8"/>
      <c r="E122" s="8"/>
      <c r="F122" s="8"/>
      <c r="G122" s="8"/>
      <c r="H122" s="8"/>
      <c r="I122" s="5"/>
      <c r="J122" s="5"/>
      <c r="K122" s="5"/>
      <c r="L122" s="5"/>
      <c r="M122" s="5"/>
      <c r="N122" s="5"/>
      <c r="O122" s="26"/>
      <c r="P122" s="7"/>
      <c r="Q122" s="7"/>
      <c r="R122" s="7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1:37" s="4" customFormat="1" ht="15">
      <c r="A123" s="199"/>
      <c r="C123" s="2"/>
      <c r="D123" s="8"/>
      <c r="E123" s="8"/>
      <c r="F123" s="8"/>
      <c r="G123" s="8"/>
      <c r="H123" s="8"/>
      <c r="I123" s="5"/>
      <c r="J123" s="5"/>
      <c r="K123" s="5"/>
      <c r="L123" s="5"/>
      <c r="M123" s="5"/>
      <c r="N123" s="5"/>
      <c r="O123" s="26"/>
      <c r="P123" s="7"/>
      <c r="Q123" s="7"/>
      <c r="R123" s="7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1:37" s="4" customFormat="1" ht="15">
      <c r="A124" s="199"/>
      <c r="C124" s="2"/>
      <c r="D124" s="8"/>
      <c r="E124" s="8"/>
      <c r="F124" s="8"/>
      <c r="G124" s="8"/>
      <c r="H124" s="8"/>
      <c r="I124" s="5"/>
      <c r="J124" s="5"/>
      <c r="K124" s="5"/>
      <c r="L124" s="5"/>
      <c r="M124" s="5"/>
      <c r="N124" s="5"/>
      <c r="O124" s="26"/>
      <c r="P124" s="7"/>
      <c r="Q124" s="7"/>
      <c r="R124" s="7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1:37" s="4" customFormat="1" ht="15">
      <c r="A125" s="199"/>
      <c r="C125" s="2"/>
      <c r="D125" s="8"/>
      <c r="E125" s="8"/>
      <c r="F125" s="8"/>
      <c r="G125" s="8"/>
      <c r="H125" s="8"/>
      <c r="I125" s="5"/>
      <c r="J125" s="5"/>
      <c r="K125" s="5"/>
      <c r="L125" s="5"/>
      <c r="M125" s="5"/>
      <c r="N125" s="5"/>
      <c r="O125" s="26"/>
      <c r="P125" s="7"/>
      <c r="Q125" s="7"/>
      <c r="R125" s="7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1:37" s="4" customFormat="1" ht="15">
      <c r="A126" s="199"/>
      <c r="C126" s="2"/>
      <c r="D126" s="8"/>
      <c r="E126" s="8"/>
      <c r="F126" s="8"/>
      <c r="G126" s="8"/>
      <c r="H126" s="8"/>
      <c r="I126" s="5"/>
      <c r="J126" s="5"/>
      <c r="K126" s="5"/>
      <c r="L126" s="5"/>
      <c r="M126" s="5"/>
      <c r="N126" s="5"/>
      <c r="O126" s="26"/>
      <c r="P126" s="7"/>
      <c r="Q126" s="7"/>
      <c r="R126" s="7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1:37" s="4" customFormat="1" ht="15">
      <c r="A127" s="199"/>
      <c r="C127" s="2"/>
      <c r="D127" s="8"/>
      <c r="E127" s="8"/>
      <c r="F127" s="8"/>
      <c r="G127" s="8"/>
      <c r="H127" s="8"/>
      <c r="I127" s="5"/>
      <c r="J127" s="5"/>
      <c r="L127" s="5"/>
      <c r="M127" s="5"/>
      <c r="N127" s="5"/>
      <c r="O127" s="26"/>
      <c r="P127" s="7"/>
      <c r="Q127" s="7"/>
      <c r="R127" s="7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2:8" ht="15">
      <c r="B128" s="11" t="s">
        <v>22</v>
      </c>
      <c r="D128" s="8" t="s">
        <v>3</v>
      </c>
      <c r="E128" s="8" t="s">
        <v>4</v>
      </c>
      <c r="F128" s="8" t="s">
        <v>5</v>
      </c>
      <c r="G128" s="8" t="s">
        <v>6</v>
      </c>
      <c r="H128" s="8" t="s">
        <v>7</v>
      </c>
    </row>
    <row r="129" spans="2:10" ht="15">
      <c r="B129" s="114" t="s">
        <v>47</v>
      </c>
      <c r="C129" s="65" t="s">
        <v>52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85"/>
      <c r="J129" s="85"/>
    </row>
    <row r="130" spans="2:16" ht="15">
      <c r="B130" s="115" t="s">
        <v>48</v>
      </c>
      <c r="C130" s="65" t="s">
        <v>53</v>
      </c>
      <c r="D130" s="45">
        <v>12</v>
      </c>
      <c r="E130" s="45">
        <v>12</v>
      </c>
      <c r="F130" s="45">
        <v>12</v>
      </c>
      <c r="G130" s="45">
        <v>12</v>
      </c>
      <c r="H130" s="45">
        <v>12</v>
      </c>
      <c r="I130" s="62"/>
      <c r="J130" s="54"/>
      <c r="K130" s="54"/>
      <c r="L130" s="54"/>
      <c r="M130" s="54"/>
      <c r="N130" s="54"/>
      <c r="O130" s="64"/>
      <c r="P130" s="63"/>
    </row>
    <row r="131" spans="9:16" ht="15">
      <c r="I131" s="62"/>
      <c r="J131" s="54"/>
      <c r="K131" s="54"/>
      <c r="L131" s="54"/>
      <c r="M131" s="54"/>
      <c r="N131" s="54"/>
      <c r="O131" s="64"/>
      <c r="P131" s="63"/>
    </row>
    <row r="132" spans="3:16" ht="15">
      <c r="C132" s="44" t="s">
        <v>25</v>
      </c>
      <c r="D132" s="186">
        <f>D129+D130</f>
        <v>12</v>
      </c>
      <c r="E132" s="186">
        <f>E129+E130</f>
        <v>12</v>
      </c>
      <c r="F132" s="186">
        <f>F129+F130</f>
        <v>12</v>
      </c>
      <c r="G132" s="186">
        <f>G129+G130</f>
        <v>12</v>
      </c>
      <c r="H132" s="186">
        <f>H129+H130</f>
        <v>12</v>
      </c>
      <c r="I132" s="62"/>
      <c r="J132" s="54"/>
      <c r="K132" s="54"/>
      <c r="L132" s="54"/>
      <c r="M132" s="54"/>
      <c r="N132" s="54"/>
      <c r="O132" s="64"/>
      <c r="P132" s="63"/>
    </row>
    <row r="133" spans="9:16" ht="15">
      <c r="I133" s="63"/>
      <c r="J133" s="63"/>
      <c r="K133" s="63"/>
      <c r="L133" s="63"/>
      <c r="M133" s="63"/>
      <c r="N133" s="63"/>
      <c r="O133" s="64"/>
      <c r="P133" s="63"/>
    </row>
    <row r="134" spans="3:4" ht="15">
      <c r="C134" s="11" t="s">
        <v>54</v>
      </c>
      <c r="D134" s="167">
        <v>1.03</v>
      </c>
    </row>
    <row r="135" ht="15">
      <c r="D135" s="75"/>
    </row>
    <row r="136" spans="2:4" ht="15">
      <c r="B136" s="77" t="s">
        <v>58</v>
      </c>
      <c r="C136" s="78"/>
      <c r="D136" s="78"/>
    </row>
    <row r="137" spans="2:4" ht="15">
      <c r="B137" s="78" t="s">
        <v>59</v>
      </c>
      <c r="C137" s="78"/>
      <c r="D137" s="78"/>
    </row>
    <row r="138" spans="2:4" ht="15">
      <c r="B138" s="78" t="s">
        <v>100</v>
      </c>
      <c r="C138" s="78"/>
      <c r="D138" s="78"/>
    </row>
    <row r="139" spans="2:4" ht="15">
      <c r="B139" s="78" t="s">
        <v>102</v>
      </c>
      <c r="C139" s="78"/>
      <c r="D139" s="78"/>
    </row>
    <row r="140" spans="2:4" ht="15">
      <c r="B140" s="78" t="s">
        <v>101</v>
      </c>
      <c r="C140" s="78"/>
      <c r="D140" s="78"/>
    </row>
    <row r="141" ht="15">
      <c r="B141" s="78"/>
    </row>
  </sheetData>
  <sheetProtection/>
  <mergeCells count="5">
    <mergeCell ref="O29:T29"/>
    <mergeCell ref="O6:W6"/>
    <mergeCell ref="B100:C100"/>
    <mergeCell ref="E107:F107"/>
    <mergeCell ref="A105:H105"/>
  </mergeCells>
  <dataValidations count="1">
    <dataValidation type="list" allowBlank="1" showInputMessage="1" showErrorMessage="1" sqref="I4:I5">
      <formula1>"Yes, No"</formula1>
    </dataValidation>
  </dataValidations>
  <printOptions horizontalCentered="1"/>
  <pageMargins left="0" right="0" top="0.24" bottom="0.39" header="0.38" footer="0.24"/>
  <pageSetup horizontalDpi="300" verticalDpi="300" orientation="landscape" scale="50" r:id="rId1"/>
  <headerFooter alignWithMargins="0">
    <oddFooter>&amp;L&amp;F&amp;R&amp;A
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V127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8515625" style="199" customWidth="1"/>
    <col min="2" max="2" width="26.421875" style="11" customWidth="1"/>
    <col min="3" max="3" width="29.8515625" style="11" customWidth="1"/>
    <col min="4" max="4" width="13.28125" style="11" customWidth="1"/>
    <col min="5" max="5" width="12.28125" style="11" customWidth="1"/>
    <col min="6" max="6" width="16.8515625" style="11" bestFit="1" customWidth="1"/>
    <col min="7" max="7" width="12.140625" style="11" customWidth="1"/>
    <col min="8" max="8" width="10.7109375" style="11" customWidth="1"/>
    <col min="9" max="9" width="12.140625" style="5" customWidth="1"/>
    <col min="10" max="10" width="11.8515625" style="5" customWidth="1"/>
    <col min="11" max="11" width="11.28125" style="5" customWidth="1"/>
    <col min="12" max="12" width="11.57421875" style="5" customWidth="1"/>
    <col min="13" max="13" width="12.00390625" style="5" customWidth="1"/>
    <col min="14" max="14" width="13.140625" style="5" customWidth="1"/>
    <col min="15" max="15" width="16.140625" style="43" customWidth="1"/>
    <col min="16" max="16" width="11.140625" style="11" customWidth="1"/>
    <col min="17" max="24" width="9.140625" style="11" customWidth="1"/>
    <col min="25" max="25" width="11.7109375" style="11" customWidth="1"/>
    <col min="26" max="30" width="9.7109375" style="11" bestFit="1" customWidth="1"/>
    <col min="31" max="31" width="9.140625" style="11" customWidth="1"/>
    <col min="32" max="36" width="16.140625" style="11" bestFit="1" customWidth="1"/>
    <col min="37" max="37" width="9.140625" style="11" customWidth="1"/>
    <col min="38" max="42" width="16.28125" style="11" bestFit="1" customWidth="1"/>
    <col min="43" max="16384" width="9.140625" style="11" customWidth="1"/>
  </cols>
  <sheetData>
    <row r="1" spans="1:74" s="4" customFormat="1" ht="15">
      <c r="A1" s="199"/>
      <c r="B1" s="1" t="s">
        <v>117</v>
      </c>
      <c r="C1" s="94" t="s">
        <v>113</v>
      </c>
      <c r="D1" s="3"/>
      <c r="E1" s="96"/>
      <c r="G1" s="33"/>
      <c r="I1" s="5"/>
      <c r="J1" s="5"/>
      <c r="K1" s="5"/>
      <c r="L1" s="5"/>
      <c r="M1" s="5"/>
      <c r="N1" s="5"/>
      <c r="O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s="4" customFormat="1" ht="18.75" customHeight="1">
      <c r="A2" s="199"/>
      <c r="B2" s="47" t="s">
        <v>111</v>
      </c>
      <c r="C2" s="95" t="s">
        <v>114</v>
      </c>
      <c r="D2" s="33"/>
      <c r="E2" s="97"/>
      <c r="F2" s="10"/>
      <c r="G2" s="33"/>
      <c r="I2" s="5"/>
      <c r="J2" s="5"/>
      <c r="K2" s="5"/>
      <c r="L2" s="5"/>
      <c r="M2" s="5"/>
      <c r="N2" s="5"/>
      <c r="O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s="4" customFormat="1" ht="15">
      <c r="A3" s="199"/>
      <c r="B3" s="48" t="s">
        <v>109</v>
      </c>
      <c r="C3" s="95"/>
      <c r="D3" s="33"/>
      <c r="E3" s="98"/>
      <c r="G3" s="33"/>
      <c r="I3" s="5"/>
      <c r="J3" s="5"/>
      <c r="K3" s="5"/>
      <c r="L3" s="5"/>
      <c r="M3" s="5"/>
      <c r="N3" s="5"/>
      <c r="O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4" customFormat="1" ht="15">
      <c r="A4" s="199"/>
      <c r="B4" s="33" t="s">
        <v>110</v>
      </c>
      <c r="C4" s="88"/>
      <c r="D4" s="12"/>
      <c r="E4" s="99"/>
      <c r="G4" s="33"/>
      <c r="I4" s="90"/>
      <c r="J4" s="13"/>
      <c r="K4" s="5"/>
      <c r="L4" s="5"/>
      <c r="M4" s="5"/>
      <c r="N4" s="5"/>
      <c r="O4" s="14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1:74" s="4" customFormat="1" ht="15">
      <c r="A5" s="199"/>
      <c r="B5" s="33" t="s">
        <v>37</v>
      </c>
      <c r="C5" s="88" t="s">
        <v>106</v>
      </c>
      <c r="D5" s="12"/>
      <c r="E5" s="98"/>
      <c r="G5" s="33"/>
      <c r="I5" s="90"/>
      <c r="J5" s="13"/>
      <c r="K5" s="5"/>
      <c r="L5" s="5"/>
      <c r="M5" s="5"/>
      <c r="N5" s="5"/>
      <c r="O5" s="14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s="4" customFormat="1" ht="15">
      <c r="A6" s="199"/>
      <c r="B6" s="76" t="s">
        <v>46</v>
      </c>
      <c r="C6" s="57">
        <v>203700</v>
      </c>
      <c r="D6" s="12"/>
      <c r="I6" s="13"/>
      <c r="J6" s="13"/>
      <c r="K6" s="5"/>
      <c r="L6" s="5"/>
      <c r="M6" s="5"/>
      <c r="N6" s="5"/>
      <c r="O6" s="237" t="s">
        <v>94</v>
      </c>
      <c r="P6" s="237"/>
      <c r="Q6" s="237"/>
      <c r="R6" s="237"/>
      <c r="S6" s="237"/>
      <c r="T6" s="237"/>
      <c r="U6" s="237"/>
      <c r="V6" s="237"/>
      <c r="W6" s="23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s="4" customFormat="1" ht="15">
      <c r="A7" s="199"/>
      <c r="C7" s="2"/>
      <c r="D7" s="12"/>
      <c r="I7" s="18"/>
      <c r="J7" s="13"/>
      <c r="K7" s="13"/>
      <c r="L7" s="13"/>
      <c r="N7" s="5"/>
      <c r="O7" s="8" t="s">
        <v>87</v>
      </c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37" s="126" customFormat="1" ht="15.75" thickBot="1">
      <c r="A8" s="224"/>
      <c r="B8" s="120" t="s">
        <v>0</v>
      </c>
      <c r="C8" s="121" t="s">
        <v>1</v>
      </c>
      <c r="D8" s="121" t="s">
        <v>2</v>
      </c>
      <c r="E8" s="121" t="s">
        <v>2</v>
      </c>
      <c r="F8" s="121" t="s">
        <v>2</v>
      </c>
      <c r="G8" s="121" t="s">
        <v>2</v>
      </c>
      <c r="H8" s="121" t="s">
        <v>2</v>
      </c>
      <c r="I8" s="121" t="s">
        <v>3</v>
      </c>
      <c r="J8" s="121" t="s">
        <v>4</v>
      </c>
      <c r="K8" s="121" t="s">
        <v>5</v>
      </c>
      <c r="L8" s="121" t="s">
        <v>6</v>
      </c>
      <c r="M8" s="121" t="s">
        <v>7</v>
      </c>
      <c r="N8" s="122" t="s">
        <v>8</v>
      </c>
      <c r="O8" s="123" t="str">
        <f>'Total Budget'!O8</f>
        <v>FY23</v>
      </c>
      <c r="P8" s="123" t="str">
        <f>'Total Budget'!P8</f>
        <v>FY24</v>
      </c>
      <c r="Q8" s="123" t="str">
        <f>'Total Budget'!Q8</f>
        <v>FY25</v>
      </c>
      <c r="R8" s="123" t="str">
        <f>'Total Budget'!R8</f>
        <v>FY26</v>
      </c>
      <c r="S8" s="123" t="str">
        <f>'Total Budget'!S8</f>
        <v>FY27</v>
      </c>
      <c r="T8" s="123" t="str">
        <f>'Total Budget'!T8</f>
        <v>FY28</v>
      </c>
      <c r="U8" s="123" t="str">
        <f>'Total Budget'!U8</f>
        <v>FY29</v>
      </c>
      <c r="V8" s="123" t="str">
        <f>'Total Budget'!V8</f>
        <v>FY30</v>
      </c>
      <c r="W8" s="123" t="str">
        <f>'Total Budget'!W8</f>
        <v>FY31</v>
      </c>
      <c r="X8" s="123"/>
      <c r="Y8" s="124"/>
      <c r="Z8" s="124"/>
      <c r="AA8" s="124"/>
      <c r="AB8" s="124"/>
      <c r="AC8" s="124"/>
      <c r="AD8" s="124"/>
      <c r="AE8" s="125"/>
      <c r="AF8" s="124"/>
      <c r="AG8" s="124"/>
      <c r="AH8" s="124"/>
      <c r="AI8" s="124"/>
      <c r="AJ8" s="124"/>
      <c r="AK8" s="124"/>
    </row>
    <row r="9" spans="1:42" s="8" customFormat="1" ht="15.75" thickBot="1">
      <c r="A9" s="224"/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16">
        <f>'Total Budget'!I9</f>
        <v>45108</v>
      </c>
      <c r="J9" s="165">
        <f>'Total Budget'!J9</f>
        <v>45474</v>
      </c>
      <c r="K9" s="165">
        <f>'Total Budget'!K9</f>
        <v>45839</v>
      </c>
      <c r="L9" s="165">
        <f>'Total Budget'!L9</f>
        <v>46204</v>
      </c>
      <c r="M9" s="165">
        <f>'Total Budget'!M9</f>
        <v>46569</v>
      </c>
      <c r="N9" s="5"/>
      <c r="O9" s="14" t="s">
        <v>33</v>
      </c>
      <c r="P9" s="15" t="s">
        <v>124</v>
      </c>
      <c r="Q9" s="15" t="s">
        <v>125</v>
      </c>
      <c r="R9" s="15" t="s">
        <v>126</v>
      </c>
      <c r="S9" s="15" t="s">
        <v>127</v>
      </c>
      <c r="T9" s="15" t="s">
        <v>128</v>
      </c>
      <c r="U9" s="7"/>
      <c r="V9" s="7"/>
      <c r="W9" s="7"/>
      <c r="X9" s="7"/>
      <c r="Y9" s="7"/>
      <c r="Z9" s="105" t="s">
        <v>76</v>
      </c>
      <c r="AA9" s="105" t="s">
        <v>77</v>
      </c>
      <c r="AB9" s="105" t="s">
        <v>78</v>
      </c>
      <c r="AC9" s="105" t="s">
        <v>79</v>
      </c>
      <c r="AD9" s="106" t="s">
        <v>80</v>
      </c>
      <c r="AE9" s="7"/>
      <c r="AF9" s="105" t="s">
        <v>81</v>
      </c>
      <c r="AG9" s="105" t="s">
        <v>82</v>
      </c>
      <c r="AH9" s="105" t="s">
        <v>83</v>
      </c>
      <c r="AI9" s="105" t="s">
        <v>84</v>
      </c>
      <c r="AJ9" s="106" t="s">
        <v>85</v>
      </c>
      <c r="AK9" s="7"/>
      <c r="AL9" s="105" t="s">
        <v>95</v>
      </c>
      <c r="AM9" s="105" t="s">
        <v>96</v>
      </c>
      <c r="AN9" s="105" t="s">
        <v>97</v>
      </c>
      <c r="AO9" s="105" t="s">
        <v>98</v>
      </c>
      <c r="AP9" s="106" t="s">
        <v>99</v>
      </c>
    </row>
    <row r="10" spans="1:74" s="4" customFormat="1" ht="17.25" customHeight="1">
      <c r="A10" s="199"/>
      <c r="C10" s="2"/>
      <c r="D10" s="16"/>
      <c r="E10" s="16"/>
      <c r="F10" s="16"/>
      <c r="G10" s="16"/>
      <c r="H10" s="16"/>
      <c r="I10" s="116">
        <f>'Total Budget'!I10</f>
        <v>45473</v>
      </c>
      <c r="J10" s="165">
        <f>'Total Budget'!J10</f>
        <v>45838</v>
      </c>
      <c r="K10" s="165">
        <f>'Total Budget'!K10</f>
        <v>46203</v>
      </c>
      <c r="L10" s="165">
        <f>'Total Budget'!L10</f>
        <v>46568</v>
      </c>
      <c r="M10" s="165">
        <f>'Total Budget'!M10</f>
        <v>46934</v>
      </c>
      <c r="N10" s="5"/>
      <c r="O10" s="14"/>
      <c r="P10" s="8"/>
      <c r="Q10" s="8"/>
      <c r="R10" s="8"/>
      <c r="S10" s="7"/>
      <c r="T10" s="7"/>
      <c r="U10" s="7"/>
      <c r="V10" s="7"/>
      <c r="W10" s="7"/>
      <c r="X10" s="7"/>
      <c r="Y10" s="7"/>
      <c r="Z10" s="103"/>
      <c r="AA10" s="70"/>
      <c r="AB10" s="70"/>
      <c r="AC10" s="70"/>
      <c r="AD10" s="71"/>
      <c r="AE10" s="7"/>
      <c r="AF10" s="103"/>
      <c r="AG10" s="70"/>
      <c r="AH10" s="70"/>
      <c r="AI10" s="70"/>
      <c r="AJ10" s="71"/>
      <c r="AK10" s="7"/>
      <c r="AL10" s="103"/>
      <c r="AM10" s="70"/>
      <c r="AN10" s="70"/>
      <c r="AO10" s="70"/>
      <c r="AP10" s="71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</row>
    <row r="11" spans="1:74" s="4" customFormat="1" ht="15.75" customHeight="1">
      <c r="A11" s="199">
        <v>5010</v>
      </c>
      <c r="B11" s="166" t="str">
        <f>C1</f>
        <v>Name</v>
      </c>
      <c r="C11" s="25" t="s">
        <v>49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aca="true" t="shared" si="0" ref="I11:I25">ROUND((SUM(D11*O11)*$D$115/12+SUM(D11*P11)*$D$116/12),0)</f>
        <v>0</v>
      </c>
      <c r="J11" s="22">
        <f aca="true" t="shared" si="1" ref="J11:J25">ROUND((SUM(E11*P11)*$E$115/12+SUM(E11*Q11)*$E$116/12),0)</f>
        <v>0</v>
      </c>
      <c r="K11" s="22">
        <f aca="true" t="shared" si="2" ref="K11:K25">ROUND((SUM(F11*Q11)*$F$115/12+SUM(F11*R11)*$F$116/12),0)</f>
        <v>0</v>
      </c>
      <c r="L11" s="22">
        <f aca="true" t="shared" si="3" ref="L11:L25">ROUND((SUM(G11*R11)*$G$115/12+SUM(G11*S11)*$G$116/12),0)</f>
        <v>0</v>
      </c>
      <c r="M11" s="22">
        <f aca="true" t="shared" si="4" ref="M11:M25">ROUND((SUM(H11*S11)*$H$115/12+SUM(H11*T11)*$H$116/12),0)</f>
        <v>0</v>
      </c>
      <c r="N11" s="5">
        <f>SUM(I11:M11)</f>
        <v>0</v>
      </c>
      <c r="O11" s="24">
        <v>203700</v>
      </c>
      <c r="P11" s="81">
        <f aca="true" t="shared" si="5" ref="P11:W25">IF(O11*$D$120&gt;$C$6,$C$6,O11*$D$120)</f>
        <v>203700</v>
      </c>
      <c r="Q11" s="81">
        <f t="shared" si="5"/>
        <v>203700</v>
      </c>
      <c r="R11" s="81">
        <f t="shared" si="5"/>
        <v>203700</v>
      </c>
      <c r="S11" s="81">
        <f t="shared" si="5"/>
        <v>203700</v>
      </c>
      <c r="T11" s="81">
        <f t="shared" si="5"/>
        <v>203700</v>
      </c>
      <c r="U11" s="81">
        <f t="shared" si="5"/>
        <v>203700</v>
      </c>
      <c r="V11" s="81">
        <f t="shared" si="5"/>
        <v>203700</v>
      </c>
      <c r="W11" s="81">
        <f t="shared" si="5"/>
        <v>203700</v>
      </c>
      <c r="X11" s="81"/>
      <c r="Y11" s="7" t="str">
        <f>B11</f>
        <v>Name</v>
      </c>
      <c r="Z11" s="103">
        <f aca="true" t="shared" si="6" ref="Z11:AD22">I11*$D$28</f>
        <v>0</v>
      </c>
      <c r="AA11" s="70">
        <f t="shared" si="6"/>
        <v>0</v>
      </c>
      <c r="AB11" s="70">
        <f t="shared" si="6"/>
        <v>0</v>
      </c>
      <c r="AC11" s="70">
        <f t="shared" si="6"/>
        <v>0</v>
      </c>
      <c r="AD11" s="71">
        <f t="shared" si="6"/>
        <v>0</v>
      </c>
      <c r="AE11" s="7"/>
      <c r="AF11" s="103">
        <f>I11+Z11</f>
        <v>0</v>
      </c>
      <c r="AG11" s="70">
        <f>J11+AA11</f>
        <v>0</v>
      </c>
      <c r="AH11" s="70">
        <f>K11+AB11</f>
        <v>0</v>
      </c>
      <c r="AI11" s="70">
        <f>L11+AC11</f>
        <v>0</v>
      </c>
      <c r="AJ11" s="71">
        <f>M11+AD11</f>
        <v>0</v>
      </c>
      <c r="AK11" s="7"/>
      <c r="AL11" s="108">
        <f>D11*12</f>
        <v>0</v>
      </c>
      <c r="AM11" s="109">
        <f>E11*12</f>
        <v>0</v>
      </c>
      <c r="AN11" s="109">
        <f>F11*12</f>
        <v>0</v>
      </c>
      <c r="AO11" s="109">
        <f>G11*12</f>
        <v>0</v>
      </c>
      <c r="AP11" s="110">
        <f>H11*12</f>
        <v>0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s="4" customFormat="1" ht="13.5" customHeight="1">
      <c r="A12" s="199">
        <v>5010</v>
      </c>
      <c r="B12" s="91"/>
      <c r="C12" s="25" t="s">
        <v>64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  <c r="J12" s="22">
        <f t="shared" si="1"/>
        <v>0</v>
      </c>
      <c r="K12" s="22">
        <f t="shared" si="2"/>
        <v>0</v>
      </c>
      <c r="L12" s="22">
        <f t="shared" si="3"/>
        <v>0</v>
      </c>
      <c r="M12" s="22">
        <f t="shared" si="4"/>
        <v>0</v>
      </c>
      <c r="N12" s="5">
        <f>SUM(I12:M12)</f>
        <v>0</v>
      </c>
      <c r="O12" s="24">
        <v>0</v>
      </c>
      <c r="P12" s="81">
        <f t="shared" si="5"/>
        <v>0</v>
      </c>
      <c r="Q12" s="81">
        <f t="shared" si="5"/>
        <v>0</v>
      </c>
      <c r="R12" s="81">
        <f t="shared" si="5"/>
        <v>0</v>
      </c>
      <c r="S12" s="81">
        <f t="shared" si="5"/>
        <v>0</v>
      </c>
      <c r="T12" s="81">
        <f t="shared" si="5"/>
        <v>0</v>
      </c>
      <c r="U12" s="81">
        <f t="shared" si="5"/>
        <v>0</v>
      </c>
      <c r="V12" s="81">
        <f t="shared" si="5"/>
        <v>0</v>
      </c>
      <c r="W12" s="81">
        <f t="shared" si="5"/>
        <v>0</v>
      </c>
      <c r="X12" s="81"/>
      <c r="Y12" s="7">
        <f aca="true" t="shared" si="7" ref="Y12:Y25">B12</f>
        <v>0</v>
      </c>
      <c r="Z12" s="103">
        <f t="shared" si="6"/>
        <v>0</v>
      </c>
      <c r="AA12" s="70">
        <f t="shared" si="6"/>
        <v>0</v>
      </c>
      <c r="AB12" s="70">
        <f t="shared" si="6"/>
        <v>0</v>
      </c>
      <c r="AC12" s="70">
        <f t="shared" si="6"/>
        <v>0</v>
      </c>
      <c r="AD12" s="71">
        <f t="shared" si="6"/>
        <v>0</v>
      </c>
      <c r="AE12" s="7"/>
      <c r="AF12" s="103">
        <f>I12+Z12</f>
        <v>0</v>
      </c>
      <c r="AG12" s="70">
        <f>J12+AA12</f>
        <v>0</v>
      </c>
      <c r="AH12" s="70">
        <f aca="true" t="shared" si="8" ref="AH12:AI25">K12+AB12</f>
        <v>0</v>
      </c>
      <c r="AI12" s="70">
        <f>L12+AC12</f>
        <v>0</v>
      </c>
      <c r="AJ12" s="71">
        <f aca="true" t="shared" si="9" ref="AJ12:AJ25">M12+AD12</f>
        <v>0</v>
      </c>
      <c r="AK12" s="7"/>
      <c r="AL12" s="108">
        <f aca="true" t="shared" si="10" ref="AL12:AP25">D12*12</f>
        <v>0</v>
      </c>
      <c r="AM12" s="109">
        <f t="shared" si="10"/>
        <v>0</v>
      </c>
      <c r="AN12" s="109">
        <f t="shared" si="10"/>
        <v>0</v>
      </c>
      <c r="AO12" s="109">
        <f t="shared" si="10"/>
        <v>0</v>
      </c>
      <c r="AP12" s="110">
        <f t="shared" si="10"/>
        <v>0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4" s="4" customFormat="1" ht="13.5" customHeight="1">
      <c r="A13" s="199">
        <v>5010</v>
      </c>
      <c r="B13" s="91"/>
      <c r="C13" s="25" t="s">
        <v>64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  <c r="J13" s="22">
        <f t="shared" si="1"/>
        <v>0</v>
      </c>
      <c r="K13" s="22">
        <f t="shared" si="2"/>
        <v>0</v>
      </c>
      <c r="L13" s="22">
        <f t="shared" si="3"/>
        <v>0</v>
      </c>
      <c r="M13" s="22">
        <f t="shared" si="4"/>
        <v>0</v>
      </c>
      <c r="N13" s="5">
        <f>SUM(I13:M13)</f>
        <v>0</v>
      </c>
      <c r="O13" s="24">
        <v>0</v>
      </c>
      <c r="P13" s="81">
        <f t="shared" si="5"/>
        <v>0</v>
      </c>
      <c r="Q13" s="81">
        <f t="shared" si="5"/>
        <v>0</v>
      </c>
      <c r="R13" s="81">
        <f t="shared" si="5"/>
        <v>0</v>
      </c>
      <c r="S13" s="81">
        <f t="shared" si="5"/>
        <v>0</v>
      </c>
      <c r="T13" s="81">
        <f t="shared" si="5"/>
        <v>0</v>
      </c>
      <c r="U13" s="81">
        <f t="shared" si="5"/>
        <v>0</v>
      </c>
      <c r="V13" s="81">
        <f t="shared" si="5"/>
        <v>0</v>
      </c>
      <c r="W13" s="81">
        <f t="shared" si="5"/>
        <v>0</v>
      </c>
      <c r="X13" s="81"/>
      <c r="Y13" s="7">
        <f t="shared" si="7"/>
        <v>0</v>
      </c>
      <c r="Z13" s="103">
        <f t="shared" si="6"/>
        <v>0</v>
      </c>
      <c r="AA13" s="70">
        <f t="shared" si="6"/>
        <v>0</v>
      </c>
      <c r="AB13" s="70">
        <f t="shared" si="6"/>
        <v>0</v>
      </c>
      <c r="AC13" s="70">
        <f t="shared" si="6"/>
        <v>0</v>
      </c>
      <c r="AD13" s="71">
        <f t="shared" si="6"/>
        <v>0</v>
      </c>
      <c r="AE13" s="7"/>
      <c r="AF13" s="103">
        <f aca="true" t="shared" si="11" ref="AF13:AG25">I13+Z13</f>
        <v>0</v>
      </c>
      <c r="AG13" s="70">
        <f t="shared" si="11"/>
        <v>0</v>
      </c>
      <c r="AH13" s="70">
        <f t="shared" si="8"/>
        <v>0</v>
      </c>
      <c r="AI13" s="70">
        <f t="shared" si="8"/>
        <v>0</v>
      </c>
      <c r="AJ13" s="71">
        <f t="shared" si="9"/>
        <v>0</v>
      </c>
      <c r="AK13" s="7"/>
      <c r="AL13" s="108">
        <f t="shared" si="10"/>
        <v>0</v>
      </c>
      <c r="AM13" s="109">
        <f t="shared" si="10"/>
        <v>0</v>
      </c>
      <c r="AN13" s="109">
        <f t="shared" si="10"/>
        <v>0</v>
      </c>
      <c r="AO13" s="109">
        <f t="shared" si="10"/>
        <v>0</v>
      </c>
      <c r="AP13" s="110">
        <f t="shared" si="10"/>
        <v>0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1:74" s="4" customFormat="1" ht="13.5" customHeight="1">
      <c r="A14" s="199">
        <v>5100</v>
      </c>
      <c r="B14" s="91"/>
      <c r="C14" s="25" t="s">
        <v>61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 t="shared" si="0"/>
        <v>0</v>
      </c>
      <c r="J14" s="22">
        <f t="shared" si="1"/>
        <v>0</v>
      </c>
      <c r="K14" s="22">
        <f t="shared" si="2"/>
        <v>0</v>
      </c>
      <c r="L14" s="22">
        <f t="shared" si="3"/>
        <v>0</v>
      </c>
      <c r="M14" s="22">
        <f t="shared" si="4"/>
        <v>0</v>
      </c>
      <c r="N14" s="5">
        <f aca="true" t="shared" si="12" ref="N14:N21">SUM(I14:M14)</f>
        <v>0</v>
      </c>
      <c r="O14" s="24">
        <v>0</v>
      </c>
      <c r="P14" s="81">
        <f t="shared" si="5"/>
        <v>0</v>
      </c>
      <c r="Q14" s="81">
        <f t="shared" si="5"/>
        <v>0</v>
      </c>
      <c r="R14" s="81">
        <f t="shared" si="5"/>
        <v>0</v>
      </c>
      <c r="S14" s="81">
        <f t="shared" si="5"/>
        <v>0</v>
      </c>
      <c r="T14" s="81">
        <f t="shared" si="5"/>
        <v>0</v>
      </c>
      <c r="U14" s="81">
        <f t="shared" si="5"/>
        <v>0</v>
      </c>
      <c r="V14" s="81">
        <f t="shared" si="5"/>
        <v>0</v>
      </c>
      <c r="W14" s="81">
        <f t="shared" si="5"/>
        <v>0</v>
      </c>
      <c r="X14" s="81"/>
      <c r="Y14" s="7">
        <f t="shared" si="7"/>
        <v>0</v>
      </c>
      <c r="Z14" s="103">
        <f t="shared" si="6"/>
        <v>0</v>
      </c>
      <c r="AA14" s="70">
        <f t="shared" si="6"/>
        <v>0</v>
      </c>
      <c r="AB14" s="70">
        <f t="shared" si="6"/>
        <v>0</v>
      </c>
      <c r="AC14" s="70">
        <f t="shared" si="6"/>
        <v>0</v>
      </c>
      <c r="AD14" s="71">
        <f t="shared" si="6"/>
        <v>0</v>
      </c>
      <c r="AE14" s="7"/>
      <c r="AF14" s="103">
        <f t="shared" si="11"/>
        <v>0</v>
      </c>
      <c r="AG14" s="70">
        <f t="shared" si="11"/>
        <v>0</v>
      </c>
      <c r="AH14" s="70">
        <f t="shared" si="8"/>
        <v>0</v>
      </c>
      <c r="AI14" s="70">
        <f t="shared" si="8"/>
        <v>0</v>
      </c>
      <c r="AJ14" s="71">
        <f t="shared" si="9"/>
        <v>0</v>
      </c>
      <c r="AK14" s="7"/>
      <c r="AL14" s="108">
        <f t="shared" si="10"/>
        <v>0</v>
      </c>
      <c r="AM14" s="109">
        <f t="shared" si="10"/>
        <v>0</v>
      </c>
      <c r="AN14" s="109">
        <f t="shared" si="10"/>
        <v>0</v>
      </c>
      <c r="AO14" s="109">
        <f t="shared" si="10"/>
        <v>0</v>
      </c>
      <c r="AP14" s="110">
        <f t="shared" si="10"/>
        <v>0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</row>
    <row r="15" spans="1:74" s="4" customFormat="1" ht="13.5" customHeight="1">
      <c r="A15" s="199">
        <v>5100</v>
      </c>
      <c r="B15" s="91"/>
      <c r="C15" s="19" t="s">
        <v>62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f t="shared" si="0"/>
        <v>0</v>
      </c>
      <c r="J15" s="22">
        <f t="shared" si="1"/>
        <v>0</v>
      </c>
      <c r="K15" s="22">
        <f t="shared" si="2"/>
        <v>0</v>
      </c>
      <c r="L15" s="22">
        <f t="shared" si="3"/>
        <v>0</v>
      </c>
      <c r="M15" s="22">
        <f t="shared" si="4"/>
        <v>0</v>
      </c>
      <c r="N15" s="5">
        <f t="shared" si="12"/>
        <v>0</v>
      </c>
      <c r="O15" s="24">
        <v>0</v>
      </c>
      <c r="P15" s="81">
        <f t="shared" si="5"/>
        <v>0</v>
      </c>
      <c r="Q15" s="81">
        <f t="shared" si="5"/>
        <v>0</v>
      </c>
      <c r="R15" s="81">
        <f t="shared" si="5"/>
        <v>0</v>
      </c>
      <c r="S15" s="81">
        <f t="shared" si="5"/>
        <v>0</v>
      </c>
      <c r="T15" s="81">
        <f t="shared" si="5"/>
        <v>0</v>
      </c>
      <c r="U15" s="81">
        <f t="shared" si="5"/>
        <v>0</v>
      </c>
      <c r="V15" s="81">
        <f t="shared" si="5"/>
        <v>0</v>
      </c>
      <c r="W15" s="81">
        <f t="shared" si="5"/>
        <v>0</v>
      </c>
      <c r="X15" s="81"/>
      <c r="Y15" s="7">
        <f t="shared" si="7"/>
        <v>0</v>
      </c>
      <c r="Z15" s="103">
        <f t="shared" si="6"/>
        <v>0</v>
      </c>
      <c r="AA15" s="70">
        <f t="shared" si="6"/>
        <v>0</v>
      </c>
      <c r="AB15" s="70">
        <f t="shared" si="6"/>
        <v>0</v>
      </c>
      <c r="AC15" s="70">
        <f t="shared" si="6"/>
        <v>0</v>
      </c>
      <c r="AD15" s="71">
        <f t="shared" si="6"/>
        <v>0</v>
      </c>
      <c r="AE15" s="7"/>
      <c r="AF15" s="103">
        <f t="shared" si="11"/>
        <v>0</v>
      </c>
      <c r="AG15" s="70">
        <f t="shared" si="11"/>
        <v>0</v>
      </c>
      <c r="AH15" s="70">
        <f t="shared" si="8"/>
        <v>0</v>
      </c>
      <c r="AI15" s="70">
        <f t="shared" si="8"/>
        <v>0</v>
      </c>
      <c r="AJ15" s="71">
        <f t="shared" si="9"/>
        <v>0</v>
      </c>
      <c r="AK15" s="7"/>
      <c r="AL15" s="108">
        <f t="shared" si="10"/>
        <v>0</v>
      </c>
      <c r="AM15" s="109">
        <f t="shared" si="10"/>
        <v>0</v>
      </c>
      <c r="AN15" s="109">
        <f t="shared" si="10"/>
        <v>0</v>
      </c>
      <c r="AO15" s="109">
        <f t="shared" si="10"/>
        <v>0</v>
      </c>
      <c r="AP15" s="110">
        <f t="shared" si="10"/>
        <v>0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74" s="4" customFormat="1" ht="13.5" customHeight="1">
      <c r="A16" s="199">
        <v>5100</v>
      </c>
      <c r="B16" s="91"/>
      <c r="C16" s="25" t="s">
        <v>75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2">
        <f t="shared" si="0"/>
        <v>0</v>
      </c>
      <c r="J16" s="22">
        <f t="shared" si="1"/>
        <v>0</v>
      </c>
      <c r="K16" s="22">
        <f t="shared" si="2"/>
        <v>0</v>
      </c>
      <c r="L16" s="22">
        <f t="shared" si="3"/>
        <v>0</v>
      </c>
      <c r="M16" s="22">
        <f t="shared" si="4"/>
        <v>0</v>
      </c>
      <c r="N16" s="5">
        <f t="shared" si="12"/>
        <v>0</v>
      </c>
      <c r="O16" s="24">
        <v>0</v>
      </c>
      <c r="P16" s="81">
        <f t="shared" si="5"/>
        <v>0</v>
      </c>
      <c r="Q16" s="81">
        <f t="shared" si="5"/>
        <v>0</v>
      </c>
      <c r="R16" s="81">
        <f t="shared" si="5"/>
        <v>0</v>
      </c>
      <c r="S16" s="81">
        <f t="shared" si="5"/>
        <v>0</v>
      </c>
      <c r="T16" s="81">
        <f t="shared" si="5"/>
        <v>0</v>
      </c>
      <c r="U16" s="81">
        <f t="shared" si="5"/>
        <v>0</v>
      </c>
      <c r="V16" s="81">
        <f t="shared" si="5"/>
        <v>0</v>
      </c>
      <c r="W16" s="81">
        <f t="shared" si="5"/>
        <v>0</v>
      </c>
      <c r="X16" s="81"/>
      <c r="Y16" s="7">
        <f t="shared" si="7"/>
        <v>0</v>
      </c>
      <c r="Z16" s="103">
        <f t="shared" si="6"/>
        <v>0</v>
      </c>
      <c r="AA16" s="70">
        <f t="shared" si="6"/>
        <v>0</v>
      </c>
      <c r="AB16" s="70">
        <f t="shared" si="6"/>
        <v>0</v>
      </c>
      <c r="AC16" s="70">
        <f t="shared" si="6"/>
        <v>0</v>
      </c>
      <c r="AD16" s="71">
        <f t="shared" si="6"/>
        <v>0</v>
      </c>
      <c r="AE16" s="7"/>
      <c r="AF16" s="103">
        <f t="shared" si="11"/>
        <v>0</v>
      </c>
      <c r="AG16" s="70">
        <f t="shared" si="11"/>
        <v>0</v>
      </c>
      <c r="AH16" s="70">
        <f t="shared" si="8"/>
        <v>0</v>
      </c>
      <c r="AI16" s="70">
        <f t="shared" si="8"/>
        <v>0</v>
      </c>
      <c r="AJ16" s="71">
        <f t="shared" si="9"/>
        <v>0</v>
      </c>
      <c r="AK16" s="7"/>
      <c r="AL16" s="108">
        <f t="shared" si="10"/>
        <v>0</v>
      </c>
      <c r="AM16" s="109">
        <f t="shared" si="10"/>
        <v>0</v>
      </c>
      <c r="AN16" s="109">
        <f t="shared" si="10"/>
        <v>0</v>
      </c>
      <c r="AO16" s="109">
        <f t="shared" si="10"/>
        <v>0</v>
      </c>
      <c r="AP16" s="110">
        <f t="shared" si="10"/>
        <v>0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s="4" customFormat="1" ht="13.5" customHeight="1">
      <c r="A17" s="199">
        <v>5100</v>
      </c>
      <c r="B17" s="91"/>
      <c r="C17" s="25" t="s">
        <v>75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2">
        <f t="shared" si="0"/>
        <v>0</v>
      </c>
      <c r="J17" s="22">
        <f t="shared" si="1"/>
        <v>0</v>
      </c>
      <c r="K17" s="22">
        <f t="shared" si="2"/>
        <v>0</v>
      </c>
      <c r="L17" s="22">
        <f t="shared" si="3"/>
        <v>0</v>
      </c>
      <c r="M17" s="22">
        <f t="shared" si="4"/>
        <v>0</v>
      </c>
      <c r="N17" s="5">
        <f>SUM(I17:M17)</f>
        <v>0</v>
      </c>
      <c r="O17" s="24">
        <v>0</v>
      </c>
      <c r="P17" s="81">
        <f t="shared" si="5"/>
        <v>0</v>
      </c>
      <c r="Q17" s="81">
        <f t="shared" si="5"/>
        <v>0</v>
      </c>
      <c r="R17" s="81">
        <f t="shared" si="5"/>
        <v>0</v>
      </c>
      <c r="S17" s="81">
        <f t="shared" si="5"/>
        <v>0</v>
      </c>
      <c r="T17" s="81">
        <f t="shared" si="5"/>
        <v>0</v>
      </c>
      <c r="U17" s="81">
        <f t="shared" si="5"/>
        <v>0</v>
      </c>
      <c r="V17" s="81">
        <f t="shared" si="5"/>
        <v>0</v>
      </c>
      <c r="W17" s="81">
        <f t="shared" si="5"/>
        <v>0</v>
      </c>
      <c r="X17" s="81"/>
      <c r="Y17" s="7">
        <f t="shared" si="7"/>
        <v>0</v>
      </c>
      <c r="Z17" s="103">
        <f t="shared" si="6"/>
        <v>0</v>
      </c>
      <c r="AA17" s="70">
        <f t="shared" si="6"/>
        <v>0</v>
      </c>
      <c r="AB17" s="70">
        <f t="shared" si="6"/>
        <v>0</v>
      </c>
      <c r="AC17" s="70">
        <f t="shared" si="6"/>
        <v>0</v>
      </c>
      <c r="AD17" s="71">
        <f t="shared" si="6"/>
        <v>0</v>
      </c>
      <c r="AE17" s="7"/>
      <c r="AF17" s="103">
        <f t="shared" si="11"/>
        <v>0</v>
      </c>
      <c r="AG17" s="70">
        <f t="shared" si="11"/>
        <v>0</v>
      </c>
      <c r="AH17" s="70">
        <f t="shared" si="8"/>
        <v>0</v>
      </c>
      <c r="AI17" s="70">
        <f t="shared" si="8"/>
        <v>0</v>
      </c>
      <c r="AJ17" s="71">
        <f t="shared" si="9"/>
        <v>0</v>
      </c>
      <c r="AK17" s="7"/>
      <c r="AL17" s="108">
        <f t="shared" si="10"/>
        <v>0</v>
      </c>
      <c r="AM17" s="109">
        <f t="shared" si="10"/>
        <v>0</v>
      </c>
      <c r="AN17" s="109">
        <f t="shared" si="10"/>
        <v>0</v>
      </c>
      <c r="AO17" s="109">
        <f t="shared" si="10"/>
        <v>0</v>
      </c>
      <c r="AP17" s="110">
        <f t="shared" si="10"/>
        <v>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4" customFormat="1" ht="13.5" customHeight="1">
      <c r="A18" s="199">
        <v>5100</v>
      </c>
      <c r="B18" s="91"/>
      <c r="C18" s="25" t="s">
        <v>75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2">
        <f t="shared" si="0"/>
        <v>0</v>
      </c>
      <c r="J18" s="22">
        <f t="shared" si="1"/>
        <v>0</v>
      </c>
      <c r="K18" s="22">
        <f t="shared" si="2"/>
        <v>0</v>
      </c>
      <c r="L18" s="22">
        <f t="shared" si="3"/>
        <v>0</v>
      </c>
      <c r="M18" s="22">
        <f t="shared" si="4"/>
        <v>0</v>
      </c>
      <c r="N18" s="5">
        <f>SUM(I18:M18)</f>
        <v>0</v>
      </c>
      <c r="O18" s="24">
        <v>0</v>
      </c>
      <c r="P18" s="81">
        <f t="shared" si="5"/>
        <v>0</v>
      </c>
      <c r="Q18" s="81">
        <f t="shared" si="5"/>
        <v>0</v>
      </c>
      <c r="R18" s="81">
        <f t="shared" si="5"/>
        <v>0</v>
      </c>
      <c r="S18" s="81">
        <f t="shared" si="5"/>
        <v>0</v>
      </c>
      <c r="T18" s="81">
        <f t="shared" si="5"/>
        <v>0</v>
      </c>
      <c r="U18" s="81">
        <f t="shared" si="5"/>
        <v>0</v>
      </c>
      <c r="V18" s="81">
        <f t="shared" si="5"/>
        <v>0</v>
      </c>
      <c r="W18" s="81">
        <f t="shared" si="5"/>
        <v>0</v>
      </c>
      <c r="X18" s="81"/>
      <c r="Y18" s="7">
        <f t="shared" si="7"/>
        <v>0</v>
      </c>
      <c r="Z18" s="103">
        <f t="shared" si="6"/>
        <v>0</v>
      </c>
      <c r="AA18" s="70">
        <f t="shared" si="6"/>
        <v>0</v>
      </c>
      <c r="AB18" s="70">
        <f t="shared" si="6"/>
        <v>0</v>
      </c>
      <c r="AC18" s="70">
        <f t="shared" si="6"/>
        <v>0</v>
      </c>
      <c r="AD18" s="71">
        <f t="shared" si="6"/>
        <v>0</v>
      </c>
      <c r="AE18" s="7"/>
      <c r="AF18" s="103">
        <f t="shared" si="11"/>
        <v>0</v>
      </c>
      <c r="AG18" s="70">
        <f t="shared" si="11"/>
        <v>0</v>
      </c>
      <c r="AH18" s="70">
        <f t="shared" si="8"/>
        <v>0</v>
      </c>
      <c r="AI18" s="70">
        <f t="shared" si="8"/>
        <v>0</v>
      </c>
      <c r="AJ18" s="71">
        <f t="shared" si="9"/>
        <v>0</v>
      </c>
      <c r="AK18" s="7"/>
      <c r="AL18" s="108">
        <f t="shared" si="10"/>
        <v>0</v>
      </c>
      <c r="AM18" s="109">
        <f t="shared" si="10"/>
        <v>0</v>
      </c>
      <c r="AN18" s="109">
        <f t="shared" si="10"/>
        <v>0</v>
      </c>
      <c r="AO18" s="109">
        <f t="shared" si="10"/>
        <v>0</v>
      </c>
      <c r="AP18" s="110">
        <f t="shared" si="10"/>
        <v>0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s="4" customFormat="1" ht="13.5" customHeight="1">
      <c r="A19" s="199">
        <v>5100</v>
      </c>
      <c r="B19" s="91"/>
      <c r="C19" s="25" t="s">
        <v>75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2">
        <f t="shared" si="0"/>
        <v>0</v>
      </c>
      <c r="J19" s="22">
        <f t="shared" si="1"/>
        <v>0</v>
      </c>
      <c r="K19" s="22">
        <f t="shared" si="2"/>
        <v>0</v>
      </c>
      <c r="L19" s="22">
        <f t="shared" si="3"/>
        <v>0</v>
      </c>
      <c r="M19" s="22">
        <f t="shared" si="4"/>
        <v>0</v>
      </c>
      <c r="N19" s="5">
        <f>SUM(I19:M19)</f>
        <v>0</v>
      </c>
      <c r="O19" s="24">
        <v>0</v>
      </c>
      <c r="P19" s="81">
        <f t="shared" si="5"/>
        <v>0</v>
      </c>
      <c r="Q19" s="81">
        <f t="shared" si="5"/>
        <v>0</v>
      </c>
      <c r="R19" s="81">
        <f t="shared" si="5"/>
        <v>0</v>
      </c>
      <c r="S19" s="81">
        <f t="shared" si="5"/>
        <v>0</v>
      </c>
      <c r="T19" s="81">
        <f t="shared" si="5"/>
        <v>0</v>
      </c>
      <c r="U19" s="81">
        <f t="shared" si="5"/>
        <v>0</v>
      </c>
      <c r="V19" s="81">
        <f t="shared" si="5"/>
        <v>0</v>
      </c>
      <c r="W19" s="81">
        <f t="shared" si="5"/>
        <v>0</v>
      </c>
      <c r="X19" s="81"/>
      <c r="Y19" s="7">
        <f t="shared" si="7"/>
        <v>0</v>
      </c>
      <c r="Z19" s="103">
        <f t="shared" si="6"/>
        <v>0</v>
      </c>
      <c r="AA19" s="70">
        <f t="shared" si="6"/>
        <v>0</v>
      </c>
      <c r="AB19" s="70">
        <f t="shared" si="6"/>
        <v>0</v>
      </c>
      <c r="AC19" s="70">
        <f t="shared" si="6"/>
        <v>0</v>
      </c>
      <c r="AD19" s="71">
        <f t="shared" si="6"/>
        <v>0</v>
      </c>
      <c r="AE19" s="7"/>
      <c r="AF19" s="103">
        <f t="shared" si="11"/>
        <v>0</v>
      </c>
      <c r="AG19" s="70">
        <f t="shared" si="11"/>
        <v>0</v>
      </c>
      <c r="AH19" s="70">
        <f t="shared" si="8"/>
        <v>0</v>
      </c>
      <c r="AI19" s="70">
        <f t="shared" si="8"/>
        <v>0</v>
      </c>
      <c r="AJ19" s="71">
        <f t="shared" si="9"/>
        <v>0</v>
      </c>
      <c r="AK19" s="7"/>
      <c r="AL19" s="108">
        <f t="shared" si="10"/>
        <v>0</v>
      </c>
      <c r="AM19" s="109">
        <f t="shared" si="10"/>
        <v>0</v>
      </c>
      <c r="AN19" s="109">
        <f t="shared" si="10"/>
        <v>0</v>
      </c>
      <c r="AO19" s="109">
        <f t="shared" si="10"/>
        <v>0</v>
      </c>
      <c r="AP19" s="110">
        <f t="shared" si="10"/>
        <v>0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s="4" customFormat="1" ht="13.5" customHeight="1">
      <c r="A20" s="199">
        <v>5100</v>
      </c>
      <c r="B20" s="91"/>
      <c r="C20" s="25" t="s">
        <v>75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2">
        <f t="shared" si="0"/>
        <v>0</v>
      </c>
      <c r="J20" s="22">
        <f t="shared" si="1"/>
        <v>0</v>
      </c>
      <c r="K20" s="22">
        <f t="shared" si="2"/>
        <v>0</v>
      </c>
      <c r="L20" s="22">
        <f t="shared" si="3"/>
        <v>0</v>
      </c>
      <c r="M20" s="22">
        <f t="shared" si="4"/>
        <v>0</v>
      </c>
      <c r="N20" s="5">
        <f>SUM(I20:M20)</f>
        <v>0</v>
      </c>
      <c r="O20" s="24">
        <v>0</v>
      </c>
      <c r="P20" s="81">
        <f t="shared" si="5"/>
        <v>0</v>
      </c>
      <c r="Q20" s="81">
        <f t="shared" si="5"/>
        <v>0</v>
      </c>
      <c r="R20" s="81">
        <f t="shared" si="5"/>
        <v>0</v>
      </c>
      <c r="S20" s="81">
        <f t="shared" si="5"/>
        <v>0</v>
      </c>
      <c r="T20" s="81">
        <f t="shared" si="5"/>
        <v>0</v>
      </c>
      <c r="U20" s="81">
        <f t="shared" si="5"/>
        <v>0</v>
      </c>
      <c r="V20" s="81">
        <f t="shared" si="5"/>
        <v>0</v>
      </c>
      <c r="W20" s="81">
        <f t="shared" si="5"/>
        <v>0</v>
      </c>
      <c r="X20" s="81"/>
      <c r="Y20" s="7">
        <f t="shared" si="7"/>
        <v>0</v>
      </c>
      <c r="Z20" s="103">
        <f t="shared" si="6"/>
        <v>0</v>
      </c>
      <c r="AA20" s="70">
        <f t="shared" si="6"/>
        <v>0</v>
      </c>
      <c r="AB20" s="70">
        <f t="shared" si="6"/>
        <v>0</v>
      </c>
      <c r="AC20" s="70">
        <f t="shared" si="6"/>
        <v>0</v>
      </c>
      <c r="AD20" s="71">
        <f t="shared" si="6"/>
        <v>0</v>
      </c>
      <c r="AE20" s="7"/>
      <c r="AF20" s="103">
        <f t="shared" si="11"/>
        <v>0</v>
      </c>
      <c r="AG20" s="70">
        <f t="shared" si="11"/>
        <v>0</v>
      </c>
      <c r="AH20" s="70">
        <f t="shared" si="8"/>
        <v>0</v>
      </c>
      <c r="AI20" s="70">
        <f t="shared" si="8"/>
        <v>0</v>
      </c>
      <c r="AJ20" s="71">
        <f t="shared" si="9"/>
        <v>0</v>
      </c>
      <c r="AK20" s="7"/>
      <c r="AL20" s="108">
        <f t="shared" si="10"/>
        <v>0</v>
      </c>
      <c r="AM20" s="109">
        <f t="shared" si="10"/>
        <v>0</v>
      </c>
      <c r="AN20" s="109">
        <f t="shared" si="10"/>
        <v>0</v>
      </c>
      <c r="AO20" s="109">
        <f t="shared" si="10"/>
        <v>0</v>
      </c>
      <c r="AP20" s="110">
        <f t="shared" si="10"/>
        <v>0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s="4" customFormat="1" ht="13.5" customHeight="1">
      <c r="A21" s="199">
        <v>5100</v>
      </c>
      <c r="B21" s="91"/>
      <c r="C21" s="25" t="s">
        <v>75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2">
        <f t="shared" si="0"/>
        <v>0</v>
      </c>
      <c r="J21" s="22">
        <f t="shared" si="1"/>
        <v>0</v>
      </c>
      <c r="K21" s="22">
        <f t="shared" si="2"/>
        <v>0</v>
      </c>
      <c r="L21" s="22">
        <f t="shared" si="3"/>
        <v>0</v>
      </c>
      <c r="M21" s="22">
        <f t="shared" si="4"/>
        <v>0</v>
      </c>
      <c r="N21" s="5">
        <f t="shared" si="12"/>
        <v>0</v>
      </c>
      <c r="O21" s="24">
        <v>0</v>
      </c>
      <c r="P21" s="81">
        <f t="shared" si="5"/>
        <v>0</v>
      </c>
      <c r="Q21" s="81">
        <f t="shared" si="5"/>
        <v>0</v>
      </c>
      <c r="R21" s="81">
        <f t="shared" si="5"/>
        <v>0</v>
      </c>
      <c r="S21" s="81">
        <f t="shared" si="5"/>
        <v>0</v>
      </c>
      <c r="T21" s="81">
        <f t="shared" si="5"/>
        <v>0</v>
      </c>
      <c r="U21" s="81">
        <f t="shared" si="5"/>
        <v>0</v>
      </c>
      <c r="V21" s="81">
        <f t="shared" si="5"/>
        <v>0</v>
      </c>
      <c r="W21" s="81">
        <f t="shared" si="5"/>
        <v>0</v>
      </c>
      <c r="X21" s="81"/>
      <c r="Y21" s="7">
        <f t="shared" si="7"/>
        <v>0</v>
      </c>
      <c r="Z21" s="103">
        <f t="shared" si="6"/>
        <v>0</v>
      </c>
      <c r="AA21" s="70">
        <f t="shared" si="6"/>
        <v>0</v>
      </c>
      <c r="AB21" s="70">
        <f t="shared" si="6"/>
        <v>0</v>
      </c>
      <c r="AC21" s="70">
        <f t="shared" si="6"/>
        <v>0</v>
      </c>
      <c r="AD21" s="71">
        <f t="shared" si="6"/>
        <v>0</v>
      </c>
      <c r="AE21" s="7"/>
      <c r="AF21" s="103">
        <f t="shared" si="11"/>
        <v>0</v>
      </c>
      <c r="AG21" s="70">
        <f t="shared" si="11"/>
        <v>0</v>
      </c>
      <c r="AH21" s="70">
        <f t="shared" si="8"/>
        <v>0</v>
      </c>
      <c r="AI21" s="70">
        <f t="shared" si="8"/>
        <v>0</v>
      </c>
      <c r="AJ21" s="71">
        <f t="shared" si="9"/>
        <v>0</v>
      </c>
      <c r="AK21" s="7"/>
      <c r="AL21" s="108">
        <f t="shared" si="10"/>
        <v>0</v>
      </c>
      <c r="AM21" s="109">
        <f t="shared" si="10"/>
        <v>0</v>
      </c>
      <c r="AN21" s="109">
        <f t="shared" si="10"/>
        <v>0</v>
      </c>
      <c r="AO21" s="109">
        <f t="shared" si="10"/>
        <v>0</v>
      </c>
      <c r="AP21" s="110">
        <f t="shared" si="10"/>
        <v>0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s="4" customFormat="1" ht="14.25" customHeight="1">
      <c r="A22" s="199">
        <v>5100</v>
      </c>
      <c r="B22" s="92"/>
      <c r="C22" s="25" t="s">
        <v>75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2">
        <f t="shared" si="0"/>
        <v>0</v>
      </c>
      <c r="J22" s="22">
        <f t="shared" si="1"/>
        <v>0</v>
      </c>
      <c r="K22" s="22">
        <f t="shared" si="2"/>
        <v>0</v>
      </c>
      <c r="L22" s="22">
        <f t="shared" si="3"/>
        <v>0</v>
      </c>
      <c r="M22" s="22">
        <f t="shared" si="4"/>
        <v>0</v>
      </c>
      <c r="N22" s="5">
        <f>SUM(I22:M22)</f>
        <v>0</v>
      </c>
      <c r="O22" s="24">
        <v>0</v>
      </c>
      <c r="P22" s="81">
        <f t="shared" si="5"/>
        <v>0</v>
      </c>
      <c r="Q22" s="81">
        <f t="shared" si="5"/>
        <v>0</v>
      </c>
      <c r="R22" s="81">
        <f t="shared" si="5"/>
        <v>0</v>
      </c>
      <c r="S22" s="81">
        <f t="shared" si="5"/>
        <v>0</v>
      </c>
      <c r="T22" s="81">
        <f t="shared" si="5"/>
        <v>0</v>
      </c>
      <c r="U22" s="81">
        <f t="shared" si="5"/>
        <v>0</v>
      </c>
      <c r="V22" s="81">
        <f t="shared" si="5"/>
        <v>0</v>
      </c>
      <c r="W22" s="81">
        <f t="shared" si="5"/>
        <v>0</v>
      </c>
      <c r="X22" s="81"/>
      <c r="Y22" s="7">
        <f t="shared" si="7"/>
        <v>0</v>
      </c>
      <c r="Z22" s="103">
        <f t="shared" si="6"/>
        <v>0</v>
      </c>
      <c r="AA22" s="70">
        <f t="shared" si="6"/>
        <v>0</v>
      </c>
      <c r="AB22" s="70">
        <f t="shared" si="6"/>
        <v>0</v>
      </c>
      <c r="AC22" s="70">
        <f t="shared" si="6"/>
        <v>0</v>
      </c>
      <c r="AD22" s="71">
        <f t="shared" si="6"/>
        <v>0</v>
      </c>
      <c r="AE22" s="7"/>
      <c r="AF22" s="103">
        <f t="shared" si="11"/>
        <v>0</v>
      </c>
      <c r="AG22" s="70">
        <f t="shared" si="11"/>
        <v>0</v>
      </c>
      <c r="AH22" s="70">
        <f t="shared" si="8"/>
        <v>0</v>
      </c>
      <c r="AI22" s="70">
        <f t="shared" si="8"/>
        <v>0</v>
      </c>
      <c r="AJ22" s="71">
        <f t="shared" si="9"/>
        <v>0</v>
      </c>
      <c r="AK22" s="7"/>
      <c r="AL22" s="108">
        <f t="shared" si="10"/>
        <v>0</v>
      </c>
      <c r="AM22" s="109">
        <f t="shared" si="10"/>
        <v>0</v>
      </c>
      <c r="AN22" s="109">
        <f t="shared" si="10"/>
        <v>0</v>
      </c>
      <c r="AO22" s="109">
        <f t="shared" si="10"/>
        <v>0</v>
      </c>
      <c r="AP22" s="110">
        <f t="shared" si="10"/>
        <v>0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4" customFormat="1" ht="14.25" customHeight="1">
      <c r="A23" s="199">
        <v>5044</v>
      </c>
      <c r="B23" s="91"/>
      <c r="C23" s="19" t="s">
        <v>35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2">
        <f t="shared" si="0"/>
        <v>0</v>
      </c>
      <c r="J23" s="22">
        <f t="shared" si="1"/>
        <v>0</v>
      </c>
      <c r="K23" s="22">
        <f t="shared" si="2"/>
        <v>0</v>
      </c>
      <c r="L23" s="22">
        <f t="shared" si="3"/>
        <v>0</v>
      </c>
      <c r="M23" s="22">
        <f t="shared" si="4"/>
        <v>0</v>
      </c>
      <c r="N23" s="5">
        <f>SUM(I23:M23)</f>
        <v>0</v>
      </c>
      <c r="O23" s="24">
        <v>0</v>
      </c>
      <c r="P23" s="81">
        <f t="shared" si="5"/>
        <v>0</v>
      </c>
      <c r="Q23" s="81">
        <f t="shared" si="5"/>
        <v>0</v>
      </c>
      <c r="R23" s="81">
        <f t="shared" si="5"/>
        <v>0</v>
      </c>
      <c r="S23" s="81">
        <f t="shared" si="5"/>
        <v>0</v>
      </c>
      <c r="T23" s="81">
        <f t="shared" si="5"/>
        <v>0</v>
      </c>
      <c r="U23" s="81">
        <f t="shared" si="5"/>
        <v>0</v>
      </c>
      <c r="V23" s="81">
        <f t="shared" si="5"/>
        <v>0</v>
      </c>
      <c r="W23" s="81">
        <f t="shared" si="5"/>
        <v>0</v>
      </c>
      <c r="X23" s="81"/>
      <c r="Y23" s="7">
        <f t="shared" si="7"/>
        <v>0</v>
      </c>
      <c r="Z23" s="103">
        <v>0</v>
      </c>
      <c r="AA23" s="70">
        <v>0</v>
      </c>
      <c r="AB23" s="70">
        <v>0</v>
      </c>
      <c r="AC23" s="70">
        <v>0</v>
      </c>
      <c r="AD23" s="71">
        <v>0</v>
      </c>
      <c r="AE23" s="7"/>
      <c r="AF23" s="103">
        <f t="shared" si="11"/>
        <v>0</v>
      </c>
      <c r="AG23" s="70">
        <f t="shared" si="11"/>
        <v>0</v>
      </c>
      <c r="AH23" s="70">
        <f t="shared" si="8"/>
        <v>0</v>
      </c>
      <c r="AI23" s="70">
        <f t="shared" si="8"/>
        <v>0</v>
      </c>
      <c r="AJ23" s="71">
        <f t="shared" si="9"/>
        <v>0</v>
      </c>
      <c r="AK23" s="7"/>
      <c r="AL23" s="108">
        <f t="shared" si="10"/>
        <v>0</v>
      </c>
      <c r="AM23" s="109">
        <f t="shared" si="10"/>
        <v>0</v>
      </c>
      <c r="AN23" s="109">
        <f t="shared" si="10"/>
        <v>0</v>
      </c>
      <c r="AO23" s="109">
        <f t="shared" si="10"/>
        <v>0</v>
      </c>
      <c r="AP23" s="110">
        <f t="shared" si="10"/>
        <v>0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4" customFormat="1" ht="14.25" customHeight="1">
      <c r="A24" s="199">
        <v>5062</v>
      </c>
      <c r="B24" s="91"/>
      <c r="C24" s="19" t="s">
        <v>34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2">
        <f t="shared" si="0"/>
        <v>0</v>
      </c>
      <c r="J24" s="22">
        <f t="shared" si="1"/>
        <v>0</v>
      </c>
      <c r="K24" s="22">
        <f t="shared" si="2"/>
        <v>0</v>
      </c>
      <c r="L24" s="22">
        <f t="shared" si="3"/>
        <v>0</v>
      </c>
      <c r="M24" s="22">
        <f t="shared" si="4"/>
        <v>0</v>
      </c>
      <c r="N24" s="5">
        <f>SUM(I24:M24)</f>
        <v>0</v>
      </c>
      <c r="O24" s="24">
        <v>0</v>
      </c>
      <c r="P24" s="81">
        <f t="shared" si="5"/>
        <v>0</v>
      </c>
      <c r="Q24" s="81">
        <f t="shared" si="5"/>
        <v>0</v>
      </c>
      <c r="R24" s="81">
        <f t="shared" si="5"/>
        <v>0</v>
      </c>
      <c r="S24" s="81">
        <f t="shared" si="5"/>
        <v>0</v>
      </c>
      <c r="T24" s="81">
        <f t="shared" si="5"/>
        <v>0</v>
      </c>
      <c r="U24" s="81">
        <f t="shared" si="5"/>
        <v>0</v>
      </c>
      <c r="V24" s="81">
        <f t="shared" si="5"/>
        <v>0</v>
      </c>
      <c r="W24" s="81">
        <f t="shared" si="5"/>
        <v>0</v>
      </c>
      <c r="X24" s="81"/>
      <c r="Y24" s="7">
        <f>B24</f>
        <v>0</v>
      </c>
      <c r="Z24" s="103">
        <v>0</v>
      </c>
      <c r="AA24" s="70">
        <v>0</v>
      </c>
      <c r="AB24" s="70">
        <v>0</v>
      </c>
      <c r="AC24" s="70">
        <v>0</v>
      </c>
      <c r="AD24" s="71">
        <v>0</v>
      </c>
      <c r="AE24" s="7"/>
      <c r="AF24" s="103">
        <f>I24+Z24</f>
        <v>0</v>
      </c>
      <c r="AG24" s="70">
        <f>J24+AA24</f>
        <v>0</v>
      </c>
      <c r="AH24" s="70">
        <f>K24+AB24</f>
        <v>0</v>
      </c>
      <c r="AI24" s="70">
        <f>L24+AC24</f>
        <v>0</v>
      </c>
      <c r="AJ24" s="71">
        <f>M24+AD24</f>
        <v>0</v>
      </c>
      <c r="AK24" s="7"/>
      <c r="AL24" s="108">
        <f t="shared" si="10"/>
        <v>0</v>
      </c>
      <c r="AM24" s="109">
        <f t="shared" si="10"/>
        <v>0</v>
      </c>
      <c r="AN24" s="109">
        <f t="shared" si="10"/>
        <v>0</v>
      </c>
      <c r="AO24" s="109">
        <f t="shared" si="10"/>
        <v>0</v>
      </c>
      <c r="AP24" s="110">
        <f t="shared" si="10"/>
        <v>0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</row>
    <row r="25" spans="1:74" s="4" customFormat="1" ht="14.25" customHeight="1" thickBot="1">
      <c r="A25" s="199">
        <v>5062</v>
      </c>
      <c r="B25" s="91"/>
      <c r="C25" s="19" t="s">
        <v>34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2">
        <f t="shared" si="0"/>
        <v>0</v>
      </c>
      <c r="J25" s="22">
        <f t="shared" si="1"/>
        <v>0</v>
      </c>
      <c r="K25" s="22">
        <f t="shared" si="2"/>
        <v>0</v>
      </c>
      <c r="L25" s="22">
        <f t="shared" si="3"/>
        <v>0</v>
      </c>
      <c r="M25" s="22">
        <f t="shared" si="4"/>
        <v>0</v>
      </c>
      <c r="N25" s="5">
        <f>SUM(I25:M25)</f>
        <v>0</v>
      </c>
      <c r="O25" s="24">
        <v>0</v>
      </c>
      <c r="P25" s="81">
        <f t="shared" si="5"/>
        <v>0</v>
      </c>
      <c r="Q25" s="81">
        <f t="shared" si="5"/>
        <v>0</v>
      </c>
      <c r="R25" s="81">
        <f t="shared" si="5"/>
        <v>0</v>
      </c>
      <c r="S25" s="81">
        <f t="shared" si="5"/>
        <v>0</v>
      </c>
      <c r="T25" s="81">
        <f t="shared" si="5"/>
        <v>0</v>
      </c>
      <c r="U25" s="81">
        <f t="shared" si="5"/>
        <v>0</v>
      </c>
      <c r="V25" s="81">
        <f t="shared" si="5"/>
        <v>0</v>
      </c>
      <c r="W25" s="81">
        <f t="shared" si="5"/>
        <v>0</v>
      </c>
      <c r="X25" s="81"/>
      <c r="Y25" s="7">
        <f t="shared" si="7"/>
        <v>0</v>
      </c>
      <c r="Z25" s="104">
        <f>I25*$D$29</f>
        <v>0</v>
      </c>
      <c r="AA25" s="72">
        <f>J25*$D$29</f>
        <v>0</v>
      </c>
      <c r="AB25" s="72">
        <f>K25*$D$29</f>
        <v>0</v>
      </c>
      <c r="AC25" s="72">
        <f>L25*$D$29</f>
        <v>0</v>
      </c>
      <c r="AD25" s="73">
        <f>M25*$D$29</f>
        <v>0</v>
      </c>
      <c r="AE25" s="7"/>
      <c r="AF25" s="104">
        <f t="shared" si="11"/>
        <v>0</v>
      </c>
      <c r="AG25" s="72">
        <f t="shared" si="11"/>
        <v>0</v>
      </c>
      <c r="AH25" s="72">
        <f t="shared" si="8"/>
        <v>0</v>
      </c>
      <c r="AI25" s="72">
        <f t="shared" si="8"/>
        <v>0</v>
      </c>
      <c r="AJ25" s="73">
        <f t="shared" si="9"/>
        <v>0</v>
      </c>
      <c r="AK25" s="7"/>
      <c r="AL25" s="111">
        <f t="shared" si="10"/>
        <v>0</v>
      </c>
      <c r="AM25" s="112">
        <f t="shared" si="10"/>
        <v>0</v>
      </c>
      <c r="AN25" s="112">
        <f t="shared" si="10"/>
        <v>0</v>
      </c>
      <c r="AO25" s="112">
        <f t="shared" si="10"/>
        <v>0</v>
      </c>
      <c r="AP25" s="113">
        <f t="shared" si="10"/>
        <v>0</v>
      </c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1:74" s="4" customFormat="1" ht="15">
      <c r="A26" s="199"/>
      <c r="C26" s="2"/>
      <c r="D26" s="21"/>
      <c r="E26" s="21"/>
      <c r="F26" s="21"/>
      <c r="G26" s="21"/>
      <c r="H26" s="21"/>
      <c r="I26" s="5"/>
      <c r="J26" s="5"/>
      <c r="K26" s="5"/>
      <c r="L26" s="5"/>
      <c r="M26" s="5"/>
      <c r="N26" s="5"/>
      <c r="O26" s="2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</row>
    <row r="27" spans="1:74" s="198" customFormat="1" ht="15">
      <c r="A27" s="199"/>
      <c r="B27" s="216" t="s">
        <v>9</v>
      </c>
      <c r="C27" s="200"/>
      <c r="D27" s="192"/>
      <c r="E27" s="192"/>
      <c r="F27" s="192"/>
      <c r="G27" s="192"/>
      <c r="H27" s="192"/>
      <c r="I27" s="217">
        <f>SUM(I11:I25)</f>
        <v>0</v>
      </c>
      <c r="J27" s="217">
        <f>SUM(J11:J25)</f>
        <v>0</v>
      </c>
      <c r="K27" s="217">
        <f>SUM(K11:K25)</f>
        <v>0</v>
      </c>
      <c r="L27" s="217">
        <f>SUM(L11:L25)</f>
        <v>0</v>
      </c>
      <c r="M27" s="217">
        <f>SUM(M11:M25)</f>
        <v>0</v>
      </c>
      <c r="N27" s="217">
        <f>SUM(I27:M27)</f>
        <v>0</v>
      </c>
      <c r="O27" s="195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</row>
    <row r="28" spans="1:74" s="198" customFormat="1" ht="15.75" thickBot="1">
      <c r="A28" s="199">
        <v>5190</v>
      </c>
      <c r="B28" s="200" t="s">
        <v>24</v>
      </c>
      <c r="C28" s="200"/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I28" s="230">
        <f>(I27-I23-I24-I25)*D28</f>
        <v>0</v>
      </c>
      <c r="J28" s="230">
        <f>(J27-J23-J24-J25)*E28</f>
        <v>0</v>
      </c>
      <c r="K28" s="230">
        <f>(K27-K23-K24-K25)*F28</f>
        <v>0</v>
      </c>
      <c r="L28" s="230">
        <f>(L27-L23-L24-L25)*G28</f>
        <v>0</v>
      </c>
      <c r="M28" s="230">
        <f>(M27-M23-M24-M25)*H28</f>
        <v>0</v>
      </c>
      <c r="N28" s="217">
        <f>SUM(I28:M28)</f>
        <v>0</v>
      </c>
      <c r="O28" s="219"/>
      <c r="P28" s="220"/>
      <c r="Q28" s="220"/>
      <c r="R28" s="220"/>
      <c r="S28" s="220"/>
      <c r="T28" s="220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</row>
    <row r="29" spans="1:74" s="198" customFormat="1" ht="15">
      <c r="A29" s="199">
        <v>5191</v>
      </c>
      <c r="B29" s="200" t="s">
        <v>23</v>
      </c>
      <c r="C29" s="200"/>
      <c r="D29" s="218">
        <v>0</v>
      </c>
      <c r="E29" s="218">
        <v>0</v>
      </c>
      <c r="F29" s="218">
        <v>0</v>
      </c>
      <c r="G29" s="218">
        <v>0</v>
      </c>
      <c r="H29" s="218">
        <v>0</v>
      </c>
      <c r="I29" s="230">
        <f>(I24+I25)*D29</f>
        <v>0</v>
      </c>
      <c r="J29" s="230">
        <f>(J24+J25)*E29</f>
        <v>0</v>
      </c>
      <c r="K29" s="230">
        <f>(K24+K25)*F29</f>
        <v>0</v>
      </c>
      <c r="L29" s="230">
        <f>(L24+L25)*G29</f>
        <v>0</v>
      </c>
      <c r="M29" s="230">
        <f>(M24+M25)*H29</f>
        <v>0</v>
      </c>
      <c r="N29" s="217">
        <f>SUM(I29:M29)</f>
        <v>0</v>
      </c>
      <c r="O29" s="234" t="s">
        <v>55</v>
      </c>
      <c r="P29" s="235"/>
      <c r="Q29" s="235"/>
      <c r="R29" s="235"/>
      <c r="S29" s="235"/>
      <c r="T29" s="23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</row>
    <row r="30" spans="1:74" s="225" customFormat="1" ht="15">
      <c r="A30" s="199"/>
      <c r="B30" s="216" t="s">
        <v>10</v>
      </c>
      <c r="C30" s="221"/>
      <c r="D30" s="222"/>
      <c r="E30" s="222"/>
      <c r="F30" s="222"/>
      <c r="G30" s="222"/>
      <c r="H30" s="222"/>
      <c r="I30" s="194">
        <f>SUM(I27:I29)</f>
        <v>0</v>
      </c>
      <c r="J30" s="194">
        <f>SUM(J27:J29)</f>
        <v>0</v>
      </c>
      <c r="K30" s="194">
        <f>SUM(K27:K29)</f>
        <v>0</v>
      </c>
      <c r="L30" s="194">
        <f>SUM(L27:L29)</f>
        <v>0</v>
      </c>
      <c r="M30" s="194">
        <f>SUM(M27:M29)</f>
        <v>0</v>
      </c>
      <c r="N30" s="194">
        <f>SUM(I30:M30)</f>
        <v>0</v>
      </c>
      <c r="O30" s="213"/>
      <c r="P30" s="214" t="s">
        <v>63</v>
      </c>
      <c r="Q30" s="214" t="s">
        <v>65</v>
      </c>
      <c r="R30" s="214" t="s">
        <v>67</v>
      </c>
      <c r="S30" s="214" t="s">
        <v>70</v>
      </c>
      <c r="T30" s="215" t="s">
        <v>71</v>
      </c>
      <c r="U30" s="214"/>
      <c r="V30" s="214"/>
      <c r="W30" s="214"/>
      <c r="X30" s="214"/>
      <c r="Y30" s="214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</row>
    <row r="31" spans="1:74" s="4" customFormat="1" ht="15">
      <c r="A31" s="199"/>
      <c r="B31" s="2"/>
      <c r="C31" s="2"/>
      <c r="D31" s="21"/>
      <c r="E31" s="21"/>
      <c r="F31" s="21"/>
      <c r="G31" s="21"/>
      <c r="H31" s="21"/>
      <c r="I31" s="5"/>
      <c r="J31" s="5"/>
      <c r="K31" s="5"/>
      <c r="L31" s="5"/>
      <c r="M31" s="5"/>
      <c r="N31" s="5"/>
      <c r="O31" s="68" t="str">
        <f aca="true" t="shared" si="13" ref="O31:O43">B11</f>
        <v>Name</v>
      </c>
      <c r="P31" s="69">
        <f aca="true" t="shared" si="14" ref="P31:P43">($O11/12*$D$115)+($P11/12*$D$116)</f>
        <v>203700</v>
      </c>
      <c r="Q31" s="69">
        <f aca="true" t="shared" si="15" ref="Q31:Q43">($P11/12*$E$115)+($Q11/12*$E$116)</f>
        <v>203700</v>
      </c>
      <c r="R31" s="69">
        <f aca="true" t="shared" si="16" ref="R31:R43">($Q11/12*$F$115)+($R11/12*$F$116)</f>
        <v>203700</v>
      </c>
      <c r="S31" s="69">
        <f aca="true" t="shared" si="17" ref="S31:S43">($R11/12*$G$115)+($S11/12*$G$116)</f>
        <v>203700</v>
      </c>
      <c r="T31" s="93">
        <f aca="true" t="shared" si="18" ref="T31:T43">($S11/12*$H$115)+($T11/12*$H$116)</f>
        <v>203700</v>
      </c>
      <c r="U31" s="66"/>
      <c r="V31" s="66"/>
      <c r="W31" s="66"/>
      <c r="X31" s="66"/>
      <c r="Y31" s="66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1:74" s="134" customFormat="1" ht="15.75" customHeight="1">
      <c r="A32" s="199"/>
      <c r="B32" s="120" t="s">
        <v>11</v>
      </c>
      <c r="C32" s="127"/>
      <c r="D32" s="128"/>
      <c r="E32" s="128"/>
      <c r="F32" s="128"/>
      <c r="G32" s="128"/>
      <c r="H32" s="128"/>
      <c r="I32" s="129"/>
      <c r="J32" s="129"/>
      <c r="K32" s="129"/>
      <c r="L32" s="129"/>
      <c r="M32" s="129"/>
      <c r="N32" s="129"/>
      <c r="O32" s="130">
        <f t="shared" si="13"/>
        <v>0</v>
      </c>
      <c r="P32" s="131">
        <f t="shared" si="14"/>
        <v>0</v>
      </c>
      <c r="Q32" s="131">
        <f t="shared" si="15"/>
        <v>0</v>
      </c>
      <c r="R32" s="131">
        <f t="shared" si="16"/>
        <v>0</v>
      </c>
      <c r="S32" s="131">
        <f t="shared" si="17"/>
        <v>0</v>
      </c>
      <c r="T32" s="132">
        <f t="shared" si="18"/>
        <v>0</v>
      </c>
      <c r="U32" s="133"/>
      <c r="V32" s="133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</row>
    <row r="33" spans="1:74" s="4" customFormat="1" ht="14.25" customHeight="1">
      <c r="A33" s="199"/>
      <c r="B33" s="17"/>
      <c r="C33" s="2"/>
      <c r="D33" s="21"/>
      <c r="E33" s="21"/>
      <c r="F33" s="21"/>
      <c r="G33" s="21"/>
      <c r="H33" s="21"/>
      <c r="I33" s="5"/>
      <c r="J33" s="5"/>
      <c r="K33" s="5"/>
      <c r="L33" s="5"/>
      <c r="M33" s="5"/>
      <c r="N33" s="5"/>
      <c r="O33" s="68">
        <f t="shared" si="13"/>
        <v>0</v>
      </c>
      <c r="P33" s="69">
        <f t="shared" si="14"/>
        <v>0</v>
      </c>
      <c r="Q33" s="69">
        <f t="shared" si="15"/>
        <v>0</v>
      </c>
      <c r="R33" s="69">
        <f t="shared" si="16"/>
        <v>0</v>
      </c>
      <c r="S33" s="69">
        <f t="shared" si="17"/>
        <v>0</v>
      </c>
      <c r="T33" s="93">
        <f t="shared" si="18"/>
        <v>0</v>
      </c>
      <c r="U33" s="66"/>
      <c r="V33" s="6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1:74" s="149" customFormat="1" ht="14.25" customHeight="1">
      <c r="A34" s="199"/>
      <c r="B34" s="135" t="s">
        <v>115</v>
      </c>
      <c r="C34" s="143"/>
      <c r="D34" s="144"/>
      <c r="E34" s="144"/>
      <c r="F34" s="144"/>
      <c r="G34" s="144"/>
      <c r="H34" s="144"/>
      <c r="I34" s="155"/>
      <c r="J34" s="155"/>
      <c r="K34" s="155"/>
      <c r="L34" s="155"/>
      <c r="M34" s="155"/>
      <c r="N34" s="145"/>
      <c r="O34" s="151">
        <f t="shared" si="13"/>
        <v>0</v>
      </c>
      <c r="P34" s="152">
        <f t="shared" si="14"/>
        <v>0</v>
      </c>
      <c r="Q34" s="152">
        <f t="shared" si="15"/>
        <v>0</v>
      </c>
      <c r="R34" s="152">
        <f t="shared" si="16"/>
        <v>0</v>
      </c>
      <c r="S34" s="152">
        <f t="shared" si="17"/>
        <v>0</v>
      </c>
      <c r="T34" s="153">
        <f t="shared" si="18"/>
        <v>0</v>
      </c>
      <c r="U34" s="154"/>
      <c r="V34" s="154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</row>
    <row r="35" spans="1:74" s="4" customFormat="1" ht="14.25" customHeight="1">
      <c r="A35" s="199">
        <v>5319</v>
      </c>
      <c r="B35" s="2" t="s">
        <v>12</v>
      </c>
      <c r="C35" s="59"/>
      <c r="D35" s="21"/>
      <c r="E35" s="21"/>
      <c r="F35" s="21"/>
      <c r="G35" s="21"/>
      <c r="H35" s="21"/>
      <c r="I35" s="82">
        <v>0</v>
      </c>
      <c r="J35" s="89">
        <v>0</v>
      </c>
      <c r="K35" s="89">
        <v>0</v>
      </c>
      <c r="L35" s="89">
        <v>0</v>
      </c>
      <c r="M35" s="89">
        <v>0</v>
      </c>
      <c r="N35" s="5">
        <f>SUM(I35:M35)</f>
        <v>0</v>
      </c>
      <c r="O35" s="68">
        <f t="shared" si="13"/>
        <v>0</v>
      </c>
      <c r="P35" s="69">
        <f t="shared" si="14"/>
        <v>0</v>
      </c>
      <c r="Q35" s="69">
        <f t="shared" si="15"/>
        <v>0</v>
      </c>
      <c r="R35" s="69">
        <f t="shared" si="16"/>
        <v>0</v>
      </c>
      <c r="S35" s="69">
        <f t="shared" si="17"/>
        <v>0</v>
      </c>
      <c r="T35" s="93">
        <f t="shared" si="18"/>
        <v>0</v>
      </c>
      <c r="U35" s="66"/>
      <c r="V35" s="66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1:74" s="33" customFormat="1" ht="14.25" customHeight="1">
      <c r="A36" s="199"/>
      <c r="B36" s="36" t="s">
        <v>13</v>
      </c>
      <c r="C36" s="27"/>
      <c r="D36" s="28"/>
      <c r="E36" s="28"/>
      <c r="F36" s="28"/>
      <c r="G36" s="28"/>
      <c r="H36" s="28"/>
      <c r="I36" s="30">
        <f>SUM(I35)</f>
        <v>0</v>
      </c>
      <c r="J36" s="30">
        <f>SUM(J35)</f>
        <v>0</v>
      </c>
      <c r="K36" s="30">
        <f>SUM(K35)</f>
        <v>0</v>
      </c>
      <c r="L36" s="30">
        <f>SUM(L35)</f>
        <v>0</v>
      </c>
      <c r="M36" s="30">
        <f>SUM(M35)</f>
        <v>0</v>
      </c>
      <c r="N36" s="30">
        <f>SUM(I36:M36)</f>
        <v>0</v>
      </c>
      <c r="O36" s="68">
        <f t="shared" si="13"/>
        <v>0</v>
      </c>
      <c r="P36" s="69">
        <f t="shared" si="14"/>
        <v>0</v>
      </c>
      <c r="Q36" s="69">
        <f t="shared" si="15"/>
        <v>0</v>
      </c>
      <c r="R36" s="69">
        <f t="shared" si="16"/>
        <v>0</v>
      </c>
      <c r="S36" s="69">
        <f t="shared" si="17"/>
        <v>0</v>
      </c>
      <c r="T36" s="93">
        <f t="shared" si="18"/>
        <v>0</v>
      </c>
      <c r="U36" s="67"/>
      <c r="V36" s="67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</row>
    <row r="37" spans="1:74" s="33" customFormat="1" ht="14.25" customHeight="1">
      <c r="A37" s="199"/>
      <c r="B37" s="27"/>
      <c r="C37" s="27"/>
      <c r="D37" s="28"/>
      <c r="E37" s="28"/>
      <c r="F37" s="28"/>
      <c r="G37" s="28"/>
      <c r="H37" s="28"/>
      <c r="I37" s="37"/>
      <c r="J37" s="37"/>
      <c r="K37" s="37"/>
      <c r="L37" s="37"/>
      <c r="M37" s="37"/>
      <c r="N37" s="37"/>
      <c r="O37" s="68">
        <f t="shared" si="13"/>
        <v>0</v>
      </c>
      <c r="P37" s="69">
        <f t="shared" si="14"/>
        <v>0</v>
      </c>
      <c r="Q37" s="69">
        <f t="shared" si="15"/>
        <v>0</v>
      </c>
      <c r="R37" s="69">
        <f t="shared" si="16"/>
        <v>0</v>
      </c>
      <c r="S37" s="69">
        <f t="shared" si="17"/>
        <v>0</v>
      </c>
      <c r="T37" s="93">
        <f t="shared" si="18"/>
        <v>0</v>
      </c>
      <c r="U37" s="67"/>
      <c r="V37" s="67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</row>
    <row r="38" spans="1:74" s="149" customFormat="1" ht="14.25" customHeight="1">
      <c r="A38" s="199"/>
      <c r="B38" s="135" t="s">
        <v>116</v>
      </c>
      <c r="C38" s="143"/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N38" s="145"/>
      <c r="O38" s="151">
        <f t="shared" si="13"/>
        <v>0</v>
      </c>
      <c r="P38" s="152">
        <f t="shared" si="14"/>
        <v>0</v>
      </c>
      <c r="Q38" s="152">
        <f t="shared" si="15"/>
        <v>0</v>
      </c>
      <c r="R38" s="152">
        <f t="shared" si="16"/>
        <v>0</v>
      </c>
      <c r="S38" s="152">
        <f t="shared" si="17"/>
        <v>0</v>
      </c>
      <c r="T38" s="153">
        <f t="shared" si="18"/>
        <v>0</v>
      </c>
      <c r="U38" s="154"/>
      <c r="V38" s="154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</row>
    <row r="39" spans="1:74" s="4" customFormat="1" ht="14.25" customHeight="1">
      <c r="A39" s="199">
        <v>1872</v>
      </c>
      <c r="B39" s="2" t="s">
        <v>50</v>
      </c>
      <c r="C39" s="2"/>
      <c r="D39" s="21"/>
      <c r="E39" s="21"/>
      <c r="F39" s="21"/>
      <c r="G39" s="21"/>
      <c r="H39" s="21"/>
      <c r="I39" s="35">
        <v>0</v>
      </c>
      <c r="J39" s="89">
        <v>0</v>
      </c>
      <c r="K39" s="89">
        <v>0</v>
      </c>
      <c r="L39" s="89">
        <v>0</v>
      </c>
      <c r="M39" s="89">
        <v>0</v>
      </c>
      <c r="N39" s="5">
        <f>SUM(I39:M39)</f>
        <v>0</v>
      </c>
      <c r="O39" s="68">
        <f t="shared" si="13"/>
        <v>0</v>
      </c>
      <c r="P39" s="69">
        <f t="shared" si="14"/>
        <v>0</v>
      </c>
      <c r="Q39" s="69">
        <f t="shared" si="15"/>
        <v>0</v>
      </c>
      <c r="R39" s="69">
        <f t="shared" si="16"/>
        <v>0</v>
      </c>
      <c r="S39" s="69">
        <f t="shared" si="17"/>
        <v>0</v>
      </c>
      <c r="T39" s="93">
        <f t="shared" si="18"/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</row>
    <row r="40" spans="1:74" s="4" customFormat="1" ht="14.25" customHeight="1">
      <c r="A40" s="199">
        <v>1872</v>
      </c>
      <c r="B40" s="2" t="s">
        <v>14</v>
      </c>
      <c r="C40" s="2"/>
      <c r="D40" s="21"/>
      <c r="E40" s="21"/>
      <c r="F40" s="21"/>
      <c r="G40" s="21"/>
      <c r="H40" s="21"/>
      <c r="I40" s="35">
        <v>0</v>
      </c>
      <c r="J40" s="89">
        <v>0</v>
      </c>
      <c r="K40" s="89">
        <v>0</v>
      </c>
      <c r="L40" s="89">
        <v>0</v>
      </c>
      <c r="M40" s="89">
        <v>0</v>
      </c>
      <c r="N40" s="5">
        <f>SUM(I40:M40)</f>
        <v>0</v>
      </c>
      <c r="O40" s="68">
        <f t="shared" si="13"/>
        <v>0</v>
      </c>
      <c r="P40" s="69">
        <f t="shared" si="14"/>
        <v>0</v>
      </c>
      <c r="Q40" s="69">
        <f t="shared" si="15"/>
        <v>0</v>
      </c>
      <c r="R40" s="69">
        <f t="shared" si="16"/>
        <v>0</v>
      </c>
      <c r="S40" s="69">
        <f t="shared" si="17"/>
        <v>0</v>
      </c>
      <c r="T40" s="93">
        <f t="shared" si="18"/>
        <v>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</row>
    <row r="41" spans="1:74" s="33" customFormat="1" ht="14.25" customHeight="1">
      <c r="A41" s="199"/>
      <c r="B41" s="36" t="s">
        <v>15</v>
      </c>
      <c r="C41" s="27"/>
      <c r="D41" s="28"/>
      <c r="E41" s="28"/>
      <c r="F41" s="28"/>
      <c r="G41" s="28"/>
      <c r="H41" s="28"/>
      <c r="I41" s="30">
        <f>SUM(I39:I40)</f>
        <v>0</v>
      </c>
      <c r="J41" s="30">
        <f>SUM(J39:J40)</f>
        <v>0</v>
      </c>
      <c r="K41" s="30">
        <f>SUM(K39:K40)</f>
        <v>0</v>
      </c>
      <c r="L41" s="30">
        <f>SUM(L39:L40)</f>
        <v>0</v>
      </c>
      <c r="M41" s="30">
        <f>SUM(M39:M40)</f>
        <v>0</v>
      </c>
      <c r="N41" s="30">
        <f>SUM(I41:M41)</f>
        <v>0</v>
      </c>
      <c r="O41" s="68">
        <f t="shared" si="13"/>
        <v>0</v>
      </c>
      <c r="P41" s="69">
        <f t="shared" si="14"/>
        <v>0</v>
      </c>
      <c r="Q41" s="69">
        <f t="shared" si="15"/>
        <v>0</v>
      </c>
      <c r="R41" s="69">
        <f t="shared" si="16"/>
        <v>0</v>
      </c>
      <c r="S41" s="69">
        <f t="shared" si="17"/>
        <v>0</v>
      </c>
      <c r="T41" s="93">
        <f t="shared" si="18"/>
        <v>0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</row>
    <row r="42" spans="1:74" s="33" customFormat="1" ht="14.25" customHeight="1">
      <c r="A42" s="199"/>
      <c r="B42" s="27"/>
      <c r="C42" s="27"/>
      <c r="D42" s="28"/>
      <c r="E42" s="28"/>
      <c r="F42" s="28"/>
      <c r="G42" s="28"/>
      <c r="H42" s="28"/>
      <c r="I42" s="37"/>
      <c r="J42" s="37"/>
      <c r="K42" s="37"/>
      <c r="L42" s="37"/>
      <c r="M42" s="37"/>
      <c r="N42" s="37"/>
      <c r="O42" s="68">
        <f t="shared" si="13"/>
        <v>0</v>
      </c>
      <c r="P42" s="69">
        <f t="shared" si="14"/>
        <v>0</v>
      </c>
      <c r="Q42" s="69">
        <f t="shared" si="15"/>
        <v>0</v>
      </c>
      <c r="R42" s="69">
        <f t="shared" si="16"/>
        <v>0</v>
      </c>
      <c r="S42" s="69">
        <f t="shared" si="17"/>
        <v>0</v>
      </c>
      <c r="T42" s="93">
        <f t="shared" si="18"/>
        <v>0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</row>
    <row r="43" spans="1:74" s="149" customFormat="1" ht="14.25" customHeight="1">
      <c r="A43" s="199"/>
      <c r="B43" s="135" t="s">
        <v>16</v>
      </c>
      <c r="D43" s="143"/>
      <c r="E43" s="144"/>
      <c r="F43" s="144"/>
      <c r="G43" s="144"/>
      <c r="H43" s="144"/>
      <c r="I43" s="145"/>
      <c r="J43" s="145"/>
      <c r="K43" s="145"/>
      <c r="L43" s="145"/>
      <c r="M43" s="145"/>
      <c r="N43" s="145"/>
      <c r="O43" s="151">
        <f t="shared" si="13"/>
        <v>0</v>
      </c>
      <c r="P43" s="152">
        <f t="shared" si="14"/>
        <v>0</v>
      </c>
      <c r="Q43" s="152">
        <f t="shared" si="15"/>
        <v>0</v>
      </c>
      <c r="R43" s="152">
        <f t="shared" si="16"/>
        <v>0</v>
      </c>
      <c r="S43" s="152">
        <f t="shared" si="17"/>
        <v>0</v>
      </c>
      <c r="T43" s="153">
        <f t="shared" si="18"/>
        <v>0</v>
      </c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</row>
    <row r="44" spans="1:74" s="4" customFormat="1" ht="15" customHeight="1" thickBot="1">
      <c r="A44" s="199">
        <v>5228</v>
      </c>
      <c r="B44" s="11"/>
      <c r="C44" s="86"/>
      <c r="E44" s="21"/>
      <c r="F44" s="21"/>
      <c r="G44" s="21"/>
      <c r="H44" s="21"/>
      <c r="I44" s="35">
        <v>0</v>
      </c>
      <c r="J44" s="89">
        <v>0</v>
      </c>
      <c r="K44" s="89">
        <v>0</v>
      </c>
      <c r="L44" s="89">
        <v>0</v>
      </c>
      <c r="M44" s="89">
        <v>0</v>
      </c>
      <c r="N44" s="5">
        <f aca="true" t="shared" si="19" ref="N44:N51">SUM(I44:M44)</f>
        <v>0</v>
      </c>
      <c r="O44" s="100">
        <f>B25</f>
        <v>0</v>
      </c>
      <c r="P44" s="101">
        <f>($O25/12*$D$115)+($P25/12*$D$116)</f>
        <v>0</v>
      </c>
      <c r="Q44" s="101">
        <f>($P25/12*$E$115)+($Q25/12*$E$116)</f>
        <v>0</v>
      </c>
      <c r="R44" s="101">
        <f>($Q25/12*$F$115)+($R25/12*$F$116)</f>
        <v>0</v>
      </c>
      <c r="S44" s="101">
        <f>($R25/12*$G$115)+($S25/12*$G$116)</f>
        <v>0</v>
      </c>
      <c r="T44" s="102">
        <f>($S25/12*$H$115)+($T25/12*$H$116)</f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</row>
    <row r="45" spans="1:74" s="4" customFormat="1" ht="14.25" customHeight="1">
      <c r="A45" s="199">
        <v>5229</v>
      </c>
      <c r="B45" s="11"/>
      <c r="C45" s="2"/>
      <c r="D45" s="21"/>
      <c r="E45" s="8"/>
      <c r="F45" s="86"/>
      <c r="G45" s="21"/>
      <c r="H45" s="21"/>
      <c r="I45" s="35">
        <v>0</v>
      </c>
      <c r="J45" s="89">
        <v>0</v>
      </c>
      <c r="K45" s="89">
        <v>0</v>
      </c>
      <c r="L45" s="89">
        <v>0</v>
      </c>
      <c r="M45" s="89">
        <v>0</v>
      </c>
      <c r="N45" s="5">
        <f t="shared" si="19"/>
        <v>0</v>
      </c>
      <c r="O45" s="2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</row>
    <row r="46" spans="1:74" s="4" customFormat="1" ht="14.25" customHeight="1">
      <c r="A46" s="199">
        <v>5231</v>
      </c>
      <c r="B46" s="9" t="s">
        <v>90</v>
      </c>
      <c r="C46" s="2"/>
      <c r="D46" s="21"/>
      <c r="E46" s="8"/>
      <c r="F46" s="86"/>
      <c r="G46" s="21"/>
      <c r="H46" s="21"/>
      <c r="I46" s="35">
        <v>0</v>
      </c>
      <c r="J46" s="89">
        <v>0</v>
      </c>
      <c r="K46" s="89">
        <v>0</v>
      </c>
      <c r="L46" s="89">
        <v>0</v>
      </c>
      <c r="M46" s="89">
        <v>0</v>
      </c>
      <c r="N46" s="5">
        <f t="shared" si="19"/>
        <v>0</v>
      </c>
      <c r="O46" s="2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</row>
    <row r="47" spans="1:74" s="4" customFormat="1" ht="14.25" customHeight="1">
      <c r="A47" s="199">
        <v>5233</v>
      </c>
      <c r="B47" s="9" t="s">
        <v>91</v>
      </c>
      <c r="C47" s="2"/>
      <c r="D47" s="21"/>
      <c r="E47" s="8"/>
      <c r="F47" s="86"/>
      <c r="G47" s="21"/>
      <c r="H47" s="21"/>
      <c r="I47" s="35">
        <v>0</v>
      </c>
      <c r="J47" s="89">
        <v>0</v>
      </c>
      <c r="K47" s="89">
        <v>0</v>
      </c>
      <c r="L47" s="89">
        <v>0</v>
      </c>
      <c r="M47" s="89">
        <v>0</v>
      </c>
      <c r="N47" s="5">
        <f t="shared" si="19"/>
        <v>0</v>
      </c>
      <c r="O47" s="2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</row>
    <row r="48" spans="1:74" s="4" customFormat="1" ht="14.25" customHeight="1">
      <c r="A48" s="199"/>
      <c r="B48" s="11"/>
      <c r="C48" s="2"/>
      <c r="D48" s="21"/>
      <c r="E48" s="8"/>
      <c r="F48" s="86"/>
      <c r="G48" s="21"/>
      <c r="H48" s="21"/>
      <c r="I48" s="35">
        <v>0</v>
      </c>
      <c r="J48" s="89">
        <v>0</v>
      </c>
      <c r="K48" s="89">
        <v>0</v>
      </c>
      <c r="L48" s="89">
        <v>0</v>
      </c>
      <c r="M48" s="89">
        <v>0</v>
      </c>
      <c r="N48" s="5">
        <f t="shared" si="19"/>
        <v>0</v>
      </c>
      <c r="O48" s="2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</row>
    <row r="49" spans="1:74" s="4" customFormat="1" ht="14.25" customHeight="1">
      <c r="A49" s="199"/>
      <c r="B49" s="11"/>
      <c r="C49" s="2"/>
      <c r="D49" s="21"/>
      <c r="E49" s="8"/>
      <c r="F49" s="86"/>
      <c r="G49" s="21"/>
      <c r="H49" s="21"/>
      <c r="I49" s="35">
        <v>0</v>
      </c>
      <c r="J49" s="89">
        <v>0</v>
      </c>
      <c r="K49" s="89">
        <v>0</v>
      </c>
      <c r="L49" s="89">
        <v>0</v>
      </c>
      <c r="M49" s="89">
        <v>0</v>
      </c>
      <c r="N49" s="5">
        <f t="shared" si="19"/>
        <v>0</v>
      </c>
      <c r="O49" s="2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</row>
    <row r="50" spans="1:74" s="4" customFormat="1" ht="14.25" customHeight="1">
      <c r="A50" s="199"/>
      <c r="B50" s="11"/>
      <c r="C50" s="2"/>
      <c r="D50" s="21"/>
      <c r="E50" s="21"/>
      <c r="F50" s="21"/>
      <c r="G50" s="21"/>
      <c r="H50" s="21"/>
      <c r="I50" s="35">
        <v>0</v>
      </c>
      <c r="J50" s="89">
        <v>0</v>
      </c>
      <c r="K50" s="89">
        <v>0</v>
      </c>
      <c r="L50" s="89">
        <v>0</v>
      </c>
      <c r="M50" s="89">
        <v>0</v>
      </c>
      <c r="N50" s="5">
        <f t="shared" si="19"/>
        <v>0</v>
      </c>
      <c r="O50" s="2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</row>
    <row r="51" spans="1:74" s="4" customFormat="1" ht="14.25" customHeight="1">
      <c r="A51" s="199"/>
      <c r="B51" s="34"/>
      <c r="C51" s="2"/>
      <c r="D51" s="21"/>
      <c r="E51" s="21"/>
      <c r="F51" s="21"/>
      <c r="G51" s="21"/>
      <c r="H51" s="21"/>
      <c r="I51" s="35">
        <v>0</v>
      </c>
      <c r="J51" s="89">
        <v>0</v>
      </c>
      <c r="K51" s="89">
        <v>0</v>
      </c>
      <c r="L51" s="89">
        <v>0</v>
      </c>
      <c r="M51" s="89">
        <v>0</v>
      </c>
      <c r="N51" s="5">
        <f t="shared" si="19"/>
        <v>0</v>
      </c>
      <c r="O51" s="2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</row>
    <row r="52" spans="1:74" s="33" customFormat="1" ht="14.25" customHeight="1">
      <c r="A52" s="199"/>
      <c r="B52" s="36" t="s">
        <v>17</v>
      </c>
      <c r="C52" s="27"/>
      <c r="D52" s="28"/>
      <c r="E52" s="28"/>
      <c r="F52" s="28"/>
      <c r="G52" s="28"/>
      <c r="H52" s="28"/>
      <c r="I52" s="30">
        <f>SUM(I44:I51)</f>
        <v>0</v>
      </c>
      <c r="J52" s="30">
        <f>SUM(J44:J51)</f>
        <v>0</v>
      </c>
      <c r="K52" s="30">
        <f>SUM(K44:K51)</f>
        <v>0</v>
      </c>
      <c r="L52" s="30">
        <f>SUM(L44:L51)</f>
        <v>0</v>
      </c>
      <c r="M52" s="30">
        <f>SUM(M44:M51)</f>
        <v>0</v>
      </c>
      <c r="N52" s="30">
        <f>SUM(I52:M52)</f>
        <v>0</v>
      </c>
      <c r="O52" s="32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</row>
    <row r="53" spans="1:74" s="4" customFormat="1" ht="15" customHeight="1">
      <c r="A53" s="199"/>
      <c r="B53" s="2"/>
      <c r="C53" s="2"/>
      <c r="D53" s="21"/>
      <c r="E53" s="21"/>
      <c r="F53" s="21"/>
      <c r="G53" s="21"/>
      <c r="H53" s="21"/>
      <c r="I53" s="5"/>
      <c r="J53" s="5"/>
      <c r="K53" s="5"/>
      <c r="L53" s="5"/>
      <c r="M53" s="5"/>
      <c r="N53" s="5"/>
      <c r="O53" s="2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</row>
    <row r="54" spans="1:74" s="149" customFormat="1" ht="14.25" customHeight="1">
      <c r="A54" s="199"/>
      <c r="B54" s="142" t="s">
        <v>18</v>
      </c>
      <c r="C54" s="143"/>
      <c r="D54" s="144"/>
      <c r="E54" s="144"/>
      <c r="F54" s="144"/>
      <c r="G54" s="144"/>
      <c r="H54" s="144"/>
      <c r="I54" s="145"/>
      <c r="J54" s="145"/>
      <c r="K54" s="145"/>
      <c r="L54" s="145"/>
      <c r="M54" s="145"/>
      <c r="N54" s="145"/>
      <c r="O54" s="146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</row>
    <row r="55" spans="1:74" s="4" customFormat="1" ht="14.25" customHeight="1">
      <c r="A55" s="199">
        <v>5200</v>
      </c>
      <c r="B55" s="2" t="s">
        <v>51</v>
      </c>
      <c r="C55" s="2" t="s">
        <v>33</v>
      </c>
      <c r="D55" s="21"/>
      <c r="E55" s="21"/>
      <c r="F55" s="21"/>
      <c r="G55" s="21"/>
      <c r="H55" s="21"/>
      <c r="I55" s="74">
        <v>0</v>
      </c>
      <c r="J55" s="90">
        <v>0</v>
      </c>
      <c r="K55" s="90">
        <v>0</v>
      </c>
      <c r="L55" s="90">
        <v>0</v>
      </c>
      <c r="M55" s="90">
        <v>0</v>
      </c>
      <c r="N55" s="5">
        <f>SUM(I55:M55)</f>
        <v>0</v>
      </c>
      <c r="O55" s="2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</row>
    <row r="56" spans="1:74" s="4" customFormat="1" ht="14.25" customHeight="1">
      <c r="A56" s="199">
        <v>5209</v>
      </c>
      <c r="B56" s="2" t="s">
        <v>56</v>
      </c>
      <c r="C56" s="2"/>
      <c r="D56" s="21"/>
      <c r="E56" s="21"/>
      <c r="F56" s="21"/>
      <c r="G56" s="21"/>
      <c r="H56" s="21"/>
      <c r="I56" s="74">
        <v>0</v>
      </c>
      <c r="J56" s="90">
        <v>0</v>
      </c>
      <c r="K56" s="90">
        <v>0</v>
      </c>
      <c r="L56" s="90">
        <v>0</v>
      </c>
      <c r="M56" s="90">
        <v>0</v>
      </c>
      <c r="N56" s="5">
        <f>SUM(I56:M56)</f>
        <v>0</v>
      </c>
      <c r="O56" s="2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</row>
    <row r="57" spans="1:74" s="33" customFormat="1" ht="14.25" customHeight="1">
      <c r="A57" s="199"/>
      <c r="B57" s="36" t="s">
        <v>19</v>
      </c>
      <c r="C57" s="27"/>
      <c r="D57" s="28"/>
      <c r="E57" s="28"/>
      <c r="F57" s="28"/>
      <c r="G57" s="28"/>
      <c r="H57" s="28"/>
      <c r="I57" s="29">
        <f>SUM(I55:I56)</f>
        <v>0</v>
      </c>
      <c r="J57" s="29">
        <f>SUM(J55:J56)</f>
        <v>0</v>
      </c>
      <c r="K57" s="29">
        <f>SUM(K55:K56)</f>
        <v>0</v>
      </c>
      <c r="L57" s="29">
        <f>SUM(L55:L56)</f>
        <v>0</v>
      </c>
      <c r="M57" s="29">
        <f>SUM(M55:M56)</f>
        <v>0</v>
      </c>
      <c r="N57" s="30">
        <f>SUM(I57:M57)</f>
        <v>0</v>
      </c>
      <c r="O57" s="32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</row>
    <row r="58" spans="1:74" s="4" customFormat="1" ht="14.25" customHeight="1">
      <c r="A58" s="199"/>
      <c r="C58" s="2"/>
      <c r="D58" s="21"/>
      <c r="E58" s="21"/>
      <c r="F58" s="21"/>
      <c r="G58" s="21"/>
      <c r="H58" s="21"/>
      <c r="I58" s="38"/>
      <c r="J58" s="38"/>
      <c r="K58" s="38"/>
      <c r="L58" s="38"/>
      <c r="M58" s="38"/>
      <c r="N58" s="5"/>
      <c r="O58" s="2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</row>
    <row r="59" spans="1:74" s="149" customFormat="1" ht="14.25" customHeight="1">
      <c r="A59" s="199"/>
      <c r="B59" s="135" t="s">
        <v>20</v>
      </c>
      <c r="C59" s="143"/>
      <c r="D59" s="144"/>
      <c r="E59" s="144"/>
      <c r="F59" s="144"/>
      <c r="G59" s="144"/>
      <c r="H59" s="144"/>
      <c r="I59" s="145"/>
      <c r="J59" s="145"/>
      <c r="K59" s="145"/>
      <c r="L59" s="145"/>
      <c r="M59" s="145"/>
      <c r="N59" s="145"/>
      <c r="O59" s="146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</row>
    <row r="60" spans="1:74" s="4" customFormat="1" ht="13.5" customHeight="1">
      <c r="A60" s="199">
        <v>4173</v>
      </c>
      <c r="B60" s="2" t="s">
        <v>30</v>
      </c>
      <c r="C60" s="2"/>
      <c r="D60" s="21"/>
      <c r="E60" s="21"/>
      <c r="F60" s="21"/>
      <c r="G60" s="21"/>
      <c r="H60" s="21"/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5">
        <f>SUM(I60:M60)</f>
        <v>0</v>
      </c>
      <c r="O60" s="2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</row>
    <row r="61" spans="1:74" s="4" customFormat="1" ht="12.75" customHeight="1">
      <c r="A61" s="199">
        <v>5334</v>
      </c>
      <c r="B61" s="9" t="s">
        <v>42</v>
      </c>
      <c r="C61" s="2"/>
      <c r="D61" s="21"/>
      <c r="E61" s="21"/>
      <c r="F61" s="21"/>
      <c r="G61" s="21"/>
      <c r="H61" s="21"/>
      <c r="I61" s="35">
        <v>0</v>
      </c>
      <c r="J61" s="89">
        <v>0</v>
      </c>
      <c r="K61" s="89">
        <v>0</v>
      </c>
      <c r="L61" s="89">
        <v>0</v>
      </c>
      <c r="M61" s="89">
        <v>0</v>
      </c>
      <c r="N61" s="5">
        <f>SUM(I61:M61)</f>
        <v>0</v>
      </c>
      <c r="O61" s="2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</row>
    <row r="62" spans="1:74" s="4" customFormat="1" ht="12.75" customHeight="1">
      <c r="A62" s="199">
        <v>5335</v>
      </c>
      <c r="B62" s="9" t="s">
        <v>89</v>
      </c>
      <c r="C62" s="2" t="s">
        <v>92</v>
      </c>
      <c r="D62" s="107"/>
      <c r="E62" s="21"/>
      <c r="F62" s="21"/>
      <c r="G62" s="21"/>
      <c r="H62" s="21"/>
      <c r="I62" s="185">
        <f>7524*(D24+D25)</f>
        <v>0</v>
      </c>
      <c r="J62" s="185">
        <f>7524*1.03*(E24+E25)</f>
        <v>0</v>
      </c>
      <c r="K62" s="185">
        <f>7524*1.03*1.03*(F24+F25)</f>
        <v>0</v>
      </c>
      <c r="L62" s="185">
        <f>7524*1.03*1.03*1.03*(G24+G25)</f>
        <v>0</v>
      </c>
      <c r="M62" s="185">
        <f>7524*1.03*1.03*1.03*1.03*(H24+H25)</f>
        <v>0</v>
      </c>
      <c r="N62" s="5">
        <f>SUM(I62:M62)</f>
        <v>0</v>
      </c>
      <c r="O62" s="2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</row>
    <row r="63" spans="1:74" s="4" customFormat="1" ht="12.75" customHeight="1">
      <c r="A63" s="199">
        <v>5340</v>
      </c>
      <c r="B63" s="9" t="s">
        <v>88</v>
      </c>
      <c r="C63" s="2"/>
      <c r="D63" s="21"/>
      <c r="E63" s="21"/>
      <c r="F63" s="21"/>
      <c r="G63" s="21"/>
      <c r="H63" s="21"/>
      <c r="I63" s="35">
        <v>0</v>
      </c>
      <c r="J63" s="89">
        <v>0</v>
      </c>
      <c r="K63" s="89">
        <v>0</v>
      </c>
      <c r="L63" s="89">
        <v>0</v>
      </c>
      <c r="M63" s="89">
        <v>0</v>
      </c>
      <c r="N63" s="5">
        <f aca="true" t="shared" si="20" ref="N63:N69">SUM(I63:M63)</f>
        <v>0</v>
      </c>
      <c r="O63" s="2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</row>
    <row r="64" spans="1:74" s="4" customFormat="1" ht="12.75" customHeight="1">
      <c r="A64" s="198"/>
      <c r="C64" s="2"/>
      <c r="D64" s="21"/>
      <c r="E64" s="21"/>
      <c r="F64" s="21"/>
      <c r="G64" s="21"/>
      <c r="H64" s="21"/>
      <c r="I64" s="35">
        <v>0</v>
      </c>
      <c r="J64" s="89">
        <v>0</v>
      </c>
      <c r="K64" s="89">
        <v>0</v>
      </c>
      <c r="L64" s="89">
        <v>0</v>
      </c>
      <c r="M64" s="89">
        <v>0</v>
      </c>
      <c r="N64" s="5">
        <f t="shared" si="20"/>
        <v>0</v>
      </c>
      <c r="O64" s="2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</row>
    <row r="65" spans="1:74" s="4" customFormat="1" ht="12.75" customHeight="1">
      <c r="A65" s="198"/>
      <c r="C65" s="2"/>
      <c r="D65" s="21"/>
      <c r="E65" s="21"/>
      <c r="F65" s="21"/>
      <c r="G65" s="21"/>
      <c r="H65" s="21"/>
      <c r="I65" s="35">
        <v>0</v>
      </c>
      <c r="J65" s="89">
        <v>0</v>
      </c>
      <c r="K65" s="89">
        <v>0</v>
      </c>
      <c r="L65" s="89">
        <v>0</v>
      </c>
      <c r="M65" s="89">
        <v>0</v>
      </c>
      <c r="N65" s="5">
        <f t="shared" si="20"/>
        <v>0</v>
      </c>
      <c r="O65" s="2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</row>
    <row r="66" spans="1:74" s="4" customFormat="1" ht="12.75" customHeight="1">
      <c r="A66" s="199"/>
      <c r="B66" s="56"/>
      <c r="C66" s="2"/>
      <c r="D66" s="21"/>
      <c r="E66" s="21"/>
      <c r="F66" s="21"/>
      <c r="G66" s="21"/>
      <c r="H66" s="21"/>
      <c r="I66" s="35">
        <v>0</v>
      </c>
      <c r="J66" s="89">
        <v>0</v>
      </c>
      <c r="K66" s="89">
        <v>0</v>
      </c>
      <c r="L66" s="89">
        <v>0</v>
      </c>
      <c r="M66" s="89">
        <v>0</v>
      </c>
      <c r="N66" s="5">
        <f t="shared" si="20"/>
        <v>0</v>
      </c>
      <c r="O66" s="2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</row>
    <row r="67" spans="1:74" s="4" customFormat="1" ht="12.75" customHeight="1">
      <c r="A67" s="199"/>
      <c r="B67" s="56"/>
      <c r="C67" s="2"/>
      <c r="D67" s="21"/>
      <c r="E67" s="21"/>
      <c r="F67" s="21"/>
      <c r="G67" s="21"/>
      <c r="H67" s="21"/>
      <c r="I67" s="35">
        <v>0</v>
      </c>
      <c r="J67" s="89">
        <v>0</v>
      </c>
      <c r="K67" s="89">
        <v>0</v>
      </c>
      <c r="L67" s="89">
        <v>0</v>
      </c>
      <c r="M67" s="89">
        <v>0</v>
      </c>
      <c r="N67" s="5">
        <f t="shared" si="20"/>
        <v>0</v>
      </c>
      <c r="O67" s="2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</row>
    <row r="68" spans="1:74" s="4" customFormat="1" ht="12.75" customHeight="1">
      <c r="A68" s="199"/>
      <c r="B68" s="56"/>
      <c r="C68" s="2"/>
      <c r="D68" s="21"/>
      <c r="E68" s="21"/>
      <c r="F68" s="21"/>
      <c r="G68" s="21"/>
      <c r="H68" s="21"/>
      <c r="I68" s="35">
        <v>0</v>
      </c>
      <c r="J68" s="89">
        <v>0</v>
      </c>
      <c r="K68" s="89">
        <v>0</v>
      </c>
      <c r="L68" s="89">
        <v>0</v>
      </c>
      <c r="M68" s="89">
        <v>0</v>
      </c>
      <c r="N68" s="5">
        <f t="shared" si="20"/>
        <v>0</v>
      </c>
      <c r="O68" s="2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</row>
    <row r="69" spans="1:74" s="4" customFormat="1" ht="12.75" customHeight="1">
      <c r="A69" s="199"/>
      <c r="B69" s="56"/>
      <c r="C69" s="2"/>
      <c r="D69" s="21"/>
      <c r="E69" s="21"/>
      <c r="F69" s="21"/>
      <c r="G69" s="21"/>
      <c r="H69" s="21"/>
      <c r="I69" s="35">
        <v>0</v>
      </c>
      <c r="J69" s="89">
        <v>0</v>
      </c>
      <c r="K69" s="89">
        <v>0</v>
      </c>
      <c r="L69" s="89">
        <v>0</v>
      </c>
      <c r="M69" s="89">
        <v>0</v>
      </c>
      <c r="N69" s="5">
        <f t="shared" si="20"/>
        <v>0</v>
      </c>
      <c r="O69" s="2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</row>
    <row r="70" spans="1:74" s="51" customFormat="1" ht="14.25" customHeight="1">
      <c r="A70" s="199">
        <v>5264</v>
      </c>
      <c r="B70" s="187" t="s">
        <v>66</v>
      </c>
      <c r="D70" s="53"/>
      <c r="E70" s="53"/>
      <c r="F70" s="53"/>
      <c r="G70" s="53"/>
      <c r="H70" s="53"/>
      <c r="I70" s="188">
        <v>0</v>
      </c>
      <c r="J70" s="189">
        <v>0</v>
      </c>
      <c r="K70" s="189">
        <v>0</v>
      </c>
      <c r="L70" s="189">
        <v>0</v>
      </c>
      <c r="M70" s="189">
        <v>0</v>
      </c>
      <c r="N70" s="54">
        <f>SUM(I70:M70)</f>
        <v>0</v>
      </c>
      <c r="O70" s="46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</row>
    <row r="71" spans="1:74" s="33" customFormat="1" ht="15">
      <c r="A71" s="199"/>
      <c r="B71" s="36" t="s">
        <v>21</v>
      </c>
      <c r="C71" s="2"/>
      <c r="D71" s="28"/>
      <c r="E71" s="28"/>
      <c r="F71" s="28"/>
      <c r="G71" s="28"/>
      <c r="H71" s="28"/>
      <c r="I71" s="29">
        <f>SUM(I60:I70)</f>
        <v>0</v>
      </c>
      <c r="J71" s="29">
        <f>SUM(J60:J70)</f>
        <v>0</v>
      </c>
      <c r="K71" s="29">
        <f>SUM(K60:K70)</f>
        <v>0</v>
      </c>
      <c r="L71" s="29">
        <f>SUM(L60:L70)</f>
        <v>0</v>
      </c>
      <c r="M71" s="29">
        <f>SUM(M60:M70)</f>
        <v>0</v>
      </c>
      <c r="N71" s="30">
        <f>SUM(I71:M71)</f>
        <v>0</v>
      </c>
      <c r="O71" s="32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</row>
    <row r="72" spans="1:74" s="33" customFormat="1" ht="15" hidden="1">
      <c r="A72" s="199"/>
      <c r="B72" s="36"/>
      <c r="C72" s="27"/>
      <c r="D72" s="28"/>
      <c r="E72" s="28"/>
      <c r="F72" s="28"/>
      <c r="G72" s="28"/>
      <c r="H72" s="28"/>
      <c r="I72" s="37"/>
      <c r="J72" s="37"/>
      <c r="K72" s="37"/>
      <c r="L72" s="37"/>
      <c r="M72" s="37"/>
      <c r="N72" s="37"/>
      <c r="O72" s="32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</row>
    <row r="73" spans="1:74" s="33" customFormat="1" ht="14.25" customHeight="1" hidden="1">
      <c r="A73" s="199"/>
      <c r="B73" s="27" t="s">
        <v>27</v>
      </c>
      <c r="C73" s="36"/>
      <c r="D73" s="36"/>
      <c r="E73" s="27"/>
      <c r="F73" s="27"/>
      <c r="G73" s="28"/>
      <c r="H73" s="28"/>
      <c r="I73" s="28"/>
      <c r="J73" s="28"/>
      <c r="K73" s="28"/>
      <c r="L73" s="28"/>
      <c r="M73" s="28"/>
      <c r="N73" s="37"/>
      <c r="O73" s="32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</row>
    <row r="74" spans="1:74" s="33" customFormat="1" ht="14.25" customHeight="1" hidden="1">
      <c r="A74" s="199"/>
      <c r="B74" s="79" t="s">
        <v>60</v>
      </c>
      <c r="C74" s="27" t="s">
        <v>93</v>
      </c>
      <c r="E74" s="28"/>
      <c r="F74" s="28"/>
      <c r="G74" s="28"/>
      <c r="H74" s="28"/>
      <c r="I74" s="37"/>
      <c r="J74" s="37"/>
      <c r="K74" s="37"/>
      <c r="L74" s="37"/>
      <c r="M74" s="37"/>
      <c r="N74" s="37"/>
      <c r="O74" s="32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</row>
    <row r="75" spans="1:74" s="33" customFormat="1" ht="14.25" customHeight="1" hidden="1">
      <c r="A75" s="199"/>
      <c r="B75" s="34" t="s">
        <v>28</v>
      </c>
      <c r="C75" s="27"/>
      <c r="E75" s="28"/>
      <c r="F75" s="28"/>
      <c r="G75" s="28"/>
      <c r="H75" s="28"/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5">
        <f>SUM(I75:M75)</f>
        <v>0</v>
      </c>
      <c r="O75" s="32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</row>
    <row r="76" spans="1:74" s="33" customFormat="1" ht="14.25" customHeight="1" hidden="1">
      <c r="A76" s="199"/>
      <c r="B76" s="34" t="s">
        <v>29</v>
      </c>
      <c r="C76" s="61"/>
      <c r="E76" s="28"/>
      <c r="F76" s="28"/>
      <c r="G76" s="28"/>
      <c r="H76" s="28"/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60">
        <f>SUM(I76:M76)</f>
        <v>0</v>
      </c>
      <c r="O76" s="32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</row>
    <row r="77" spans="1:74" s="33" customFormat="1" ht="14.25" customHeight="1" hidden="1">
      <c r="A77" s="199"/>
      <c r="B77" s="36" t="s">
        <v>43</v>
      </c>
      <c r="C77" s="27"/>
      <c r="E77" s="28"/>
      <c r="F77" s="28"/>
      <c r="G77" s="28"/>
      <c r="H77" s="28"/>
      <c r="I77" s="37">
        <f>SUM(I75:I76)</f>
        <v>0</v>
      </c>
      <c r="J77" s="37">
        <f>SUM(J75:J76)</f>
        <v>0</v>
      </c>
      <c r="K77" s="37">
        <f>SUM(K75:K76)</f>
        <v>0</v>
      </c>
      <c r="L77" s="37">
        <f>SUM(L75:L76)</f>
        <v>0</v>
      </c>
      <c r="M77" s="37">
        <f>SUM(M75:M76)</f>
        <v>0</v>
      </c>
      <c r="N77" s="30">
        <f>SUM(I77:M77)</f>
        <v>0</v>
      </c>
      <c r="O77" s="32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</row>
    <row r="78" spans="1:74" s="33" customFormat="1" ht="14.25" customHeight="1" hidden="1">
      <c r="A78" s="199"/>
      <c r="B78" s="36"/>
      <c r="C78" s="27"/>
      <c r="E78" s="28"/>
      <c r="F78" s="28"/>
      <c r="G78" s="28"/>
      <c r="H78" s="28"/>
      <c r="I78" s="37"/>
      <c r="J78" s="37"/>
      <c r="K78" s="37"/>
      <c r="L78" s="37"/>
      <c r="M78" s="37"/>
      <c r="N78" s="37"/>
      <c r="O78" s="32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</row>
    <row r="79" spans="1:74" s="33" customFormat="1" ht="14.25" customHeight="1" hidden="1">
      <c r="A79" s="199"/>
      <c r="B79" s="79" t="s">
        <v>60</v>
      </c>
      <c r="C79" s="27" t="s">
        <v>93</v>
      </c>
      <c r="E79" s="28"/>
      <c r="F79" s="28"/>
      <c r="G79" s="28"/>
      <c r="H79" s="28"/>
      <c r="I79" s="37"/>
      <c r="J79" s="37"/>
      <c r="K79" s="37"/>
      <c r="L79" s="37"/>
      <c r="M79" s="37"/>
      <c r="N79" s="37"/>
      <c r="O79" s="32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</row>
    <row r="80" spans="1:74" s="33" customFormat="1" ht="14.25" customHeight="1" hidden="1">
      <c r="A80" s="199"/>
      <c r="B80" s="34" t="s">
        <v>28</v>
      </c>
      <c r="C80" s="27"/>
      <c r="E80" s="28"/>
      <c r="F80" s="28"/>
      <c r="G80" s="28"/>
      <c r="H80" s="28"/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5">
        <f>SUM(I80:M80)</f>
        <v>0</v>
      </c>
      <c r="O80" s="32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</row>
    <row r="81" spans="1:74" s="33" customFormat="1" ht="14.25" customHeight="1" hidden="1">
      <c r="A81" s="199"/>
      <c r="B81" s="34" t="s">
        <v>29</v>
      </c>
      <c r="C81" s="61"/>
      <c r="E81" s="28"/>
      <c r="F81" s="28"/>
      <c r="G81" s="28"/>
      <c r="H81" s="28"/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60">
        <f>SUM(I81:M81)</f>
        <v>0</v>
      </c>
      <c r="O81" s="32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</row>
    <row r="82" spans="1:74" s="33" customFormat="1" ht="14.25" customHeight="1" hidden="1">
      <c r="A82" s="199"/>
      <c r="B82" s="36" t="s">
        <v>43</v>
      </c>
      <c r="C82" s="27"/>
      <c r="E82" s="28"/>
      <c r="F82" s="28"/>
      <c r="G82" s="28"/>
      <c r="H82" s="28"/>
      <c r="I82" s="37">
        <f>SUM(I80:I81)</f>
        <v>0</v>
      </c>
      <c r="J82" s="37">
        <f>SUM(J80:J81)</f>
        <v>0</v>
      </c>
      <c r="K82" s="37">
        <f>SUM(K80:K81)</f>
        <v>0</v>
      </c>
      <c r="L82" s="37">
        <f>SUM(L80:L81)</f>
        <v>0</v>
      </c>
      <c r="M82" s="37">
        <f>SUM(M80:M81)</f>
        <v>0</v>
      </c>
      <c r="N82" s="30">
        <f>SUM(I82:M82)</f>
        <v>0</v>
      </c>
      <c r="O82" s="32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</row>
    <row r="83" spans="1:74" s="33" customFormat="1" ht="14.25" customHeight="1" hidden="1">
      <c r="A83" s="199"/>
      <c r="B83" s="36"/>
      <c r="C83" s="27"/>
      <c r="E83" s="28"/>
      <c r="F83" s="28"/>
      <c r="G83" s="28"/>
      <c r="H83" s="28"/>
      <c r="I83" s="37"/>
      <c r="J83" s="37"/>
      <c r="K83" s="37"/>
      <c r="L83" s="37"/>
      <c r="M83" s="37"/>
      <c r="N83" s="37"/>
      <c r="O83" s="32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</row>
    <row r="84" spans="1:74" s="33" customFormat="1" ht="14.25" customHeight="1" hidden="1">
      <c r="A84" s="199"/>
      <c r="B84" s="79" t="s">
        <v>60</v>
      </c>
      <c r="C84" s="27" t="s">
        <v>93</v>
      </c>
      <c r="E84" s="28"/>
      <c r="F84" s="28"/>
      <c r="G84" s="28"/>
      <c r="H84" s="28"/>
      <c r="I84" s="37"/>
      <c r="J84" s="37"/>
      <c r="K84" s="37"/>
      <c r="L84" s="37"/>
      <c r="M84" s="37"/>
      <c r="N84" s="37"/>
      <c r="O84" s="32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</row>
    <row r="85" spans="1:74" s="33" customFormat="1" ht="14.25" customHeight="1" hidden="1">
      <c r="A85" s="199"/>
      <c r="B85" s="34" t="s">
        <v>28</v>
      </c>
      <c r="C85" s="27"/>
      <c r="E85" s="28"/>
      <c r="F85" s="28"/>
      <c r="G85" s="28"/>
      <c r="H85" s="28"/>
      <c r="I85" s="83">
        <v>0</v>
      </c>
      <c r="J85" s="35">
        <v>0</v>
      </c>
      <c r="K85" s="35">
        <v>0</v>
      </c>
      <c r="L85" s="35">
        <v>0</v>
      </c>
      <c r="M85" s="35">
        <v>0</v>
      </c>
      <c r="N85" s="5">
        <f>SUM(I85:M85)</f>
        <v>0</v>
      </c>
      <c r="O85" s="32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</row>
    <row r="86" spans="1:74" s="33" customFormat="1" ht="14.25" customHeight="1" hidden="1">
      <c r="A86" s="199"/>
      <c r="B86" s="34" t="s">
        <v>29</v>
      </c>
      <c r="C86" s="61"/>
      <c r="E86" s="28"/>
      <c r="F86" s="28"/>
      <c r="G86" s="28"/>
      <c r="H86" s="28"/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60">
        <f>SUM(I86:M86)</f>
        <v>0</v>
      </c>
      <c r="O86" s="32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</row>
    <row r="87" spans="1:74" s="33" customFormat="1" ht="14.25" customHeight="1" hidden="1">
      <c r="A87" s="199"/>
      <c r="B87" s="36" t="s">
        <v>43</v>
      </c>
      <c r="C87" s="27"/>
      <c r="E87" s="28"/>
      <c r="F87" s="28"/>
      <c r="G87" s="28"/>
      <c r="H87" s="28"/>
      <c r="I87" s="37">
        <f>SUM(I85:I86)</f>
        <v>0</v>
      </c>
      <c r="J87" s="37">
        <f>SUM(J85:J86)</f>
        <v>0</v>
      </c>
      <c r="K87" s="37">
        <f>SUM(K85:K86)</f>
        <v>0</v>
      </c>
      <c r="L87" s="37">
        <f>SUM(L85:L86)</f>
        <v>0</v>
      </c>
      <c r="M87" s="37">
        <f>SUM(M85:M86)</f>
        <v>0</v>
      </c>
      <c r="N87" s="30">
        <f>SUM(I87:M87)</f>
        <v>0</v>
      </c>
      <c r="O87" s="32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</row>
    <row r="88" spans="1:74" s="33" customFormat="1" ht="14.25" customHeight="1" hidden="1">
      <c r="A88" s="199"/>
      <c r="B88" s="36"/>
      <c r="C88" s="36"/>
      <c r="D88" s="27"/>
      <c r="E88" s="28"/>
      <c r="F88" s="28"/>
      <c r="G88" s="28"/>
      <c r="H88" s="28"/>
      <c r="I88" s="37"/>
      <c r="J88" s="37"/>
      <c r="K88" s="37"/>
      <c r="L88" s="37"/>
      <c r="M88" s="37"/>
      <c r="N88" s="37"/>
      <c r="O88" s="32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</row>
    <row r="89" spans="1:74" s="33" customFormat="1" ht="15.75" customHeight="1">
      <c r="A89" s="199"/>
      <c r="B89" s="27" t="s">
        <v>107</v>
      </c>
      <c r="C89" s="27"/>
      <c r="D89" s="28"/>
      <c r="E89" s="28"/>
      <c r="F89" s="28"/>
      <c r="G89" s="28"/>
      <c r="H89" s="28"/>
      <c r="I89" s="37">
        <f>I30+I36+I41+I52+I57+I71+I77+I82+I87</f>
        <v>0</v>
      </c>
      <c r="J89" s="37">
        <f>J30+J36+J41+J52+J57+J71+J77+J82+J87</f>
        <v>0</v>
      </c>
      <c r="K89" s="37">
        <f>K30+K36+K41+K52+K57+K71+K77+K82+K87</f>
        <v>0</v>
      </c>
      <c r="L89" s="37">
        <f>L30+L36+L41+L52+L57+L71+L77+L82+L87</f>
        <v>0</v>
      </c>
      <c r="M89" s="37">
        <f>M30+M36+M41+M52+M57+M71+M77+M82+M87</f>
        <v>0</v>
      </c>
      <c r="N89" s="37">
        <f>SUM(I89:M89)</f>
        <v>0</v>
      </c>
      <c r="O89" s="32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</row>
    <row r="90" spans="1:74" s="51" customFormat="1" ht="15" customHeight="1">
      <c r="A90" s="199">
        <v>5282</v>
      </c>
      <c r="B90" s="27" t="s">
        <v>29</v>
      </c>
      <c r="C90" s="231">
        <f>I105</f>
        <v>0</v>
      </c>
      <c r="D90" s="52"/>
      <c r="E90" s="53"/>
      <c r="F90" s="53"/>
      <c r="G90" s="53"/>
      <c r="H90" s="53"/>
      <c r="I90" s="54">
        <f>I104</f>
        <v>0</v>
      </c>
      <c r="J90" s="54">
        <f>J104</f>
        <v>0</v>
      </c>
      <c r="K90" s="54">
        <f>K104</f>
        <v>0</v>
      </c>
      <c r="L90" s="54">
        <f>L104</f>
        <v>0</v>
      </c>
      <c r="M90" s="54">
        <f>M104</f>
        <v>0</v>
      </c>
      <c r="N90" s="54">
        <f>SUM(I90:M90)</f>
        <v>0</v>
      </c>
      <c r="O90" s="46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</row>
    <row r="91" spans="1:74" s="164" customFormat="1" ht="15">
      <c r="A91" s="199">
        <v>4600</v>
      </c>
      <c r="B91" s="156" t="s">
        <v>108</v>
      </c>
      <c r="C91" s="157"/>
      <c r="D91" s="158"/>
      <c r="E91" s="158"/>
      <c r="F91" s="158"/>
      <c r="G91" s="158"/>
      <c r="H91" s="158"/>
      <c r="I91" s="159">
        <f>I89+I90</f>
        <v>0</v>
      </c>
      <c r="J91" s="159">
        <f>J89+J90</f>
        <v>0</v>
      </c>
      <c r="K91" s="159">
        <f>K89+K90</f>
        <v>0</v>
      </c>
      <c r="L91" s="159">
        <f>L89+L90</f>
        <v>0</v>
      </c>
      <c r="M91" s="159">
        <f>M89+M90</f>
        <v>0</v>
      </c>
      <c r="N91" s="160">
        <f>SUM(I91:M91)</f>
        <v>0</v>
      </c>
      <c r="O91" s="161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</row>
    <row r="92" spans="1:74" s="4" customFormat="1" ht="14.25" customHeight="1">
      <c r="A92" s="199"/>
      <c r="B92" s="16"/>
      <c r="C92" s="2"/>
      <c r="D92" s="21"/>
      <c r="E92" s="21"/>
      <c r="F92" s="21"/>
      <c r="G92" s="21"/>
      <c r="H92" s="21"/>
      <c r="I92" s="49"/>
      <c r="J92" s="49"/>
      <c r="K92" s="49"/>
      <c r="L92" s="49"/>
      <c r="M92" s="49"/>
      <c r="N92" s="37"/>
      <c r="O92" s="26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</row>
    <row r="93" spans="1:74" s="180" customFormat="1" ht="15.75" thickBot="1">
      <c r="A93" s="241" t="s">
        <v>120</v>
      </c>
      <c r="B93" s="241"/>
      <c r="C93" s="241"/>
      <c r="D93" s="241"/>
      <c r="E93" s="241"/>
      <c r="F93" s="241"/>
      <c r="G93" s="241"/>
      <c r="H93" s="241"/>
      <c r="I93" s="175"/>
      <c r="J93" s="175"/>
      <c r="K93" s="175"/>
      <c r="L93" s="175"/>
      <c r="M93" s="175"/>
      <c r="N93" s="176"/>
      <c r="O93" s="177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</row>
    <row r="94" spans="1:74" s="168" customFormat="1" ht="14.25">
      <c r="A94" s="226"/>
      <c r="C94" s="169"/>
      <c r="D94" s="170"/>
      <c r="E94" s="170"/>
      <c r="F94" s="170"/>
      <c r="G94" s="170"/>
      <c r="H94" s="171"/>
      <c r="I94" s="172"/>
      <c r="J94" s="172"/>
      <c r="K94" s="172"/>
      <c r="L94" s="172"/>
      <c r="M94" s="172"/>
      <c r="N94" s="172"/>
      <c r="O94" s="173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</row>
    <row r="95" spans="1:74" s="168" customFormat="1" ht="15">
      <c r="A95" s="199"/>
      <c r="C95" s="169"/>
      <c r="E95" s="240" t="s">
        <v>104</v>
      </c>
      <c r="F95" s="240"/>
      <c r="G95" s="170"/>
      <c r="H95" s="181" t="s">
        <v>26</v>
      </c>
      <c r="I95" s="172">
        <f>I30+I36+I41+I52+I57+I71+I75+I80+I85</f>
        <v>0</v>
      </c>
      <c r="J95" s="172">
        <f>J30+J36+J41+J52+J57+J71+J75+J80+J85</f>
        <v>0</v>
      </c>
      <c r="K95" s="172">
        <f>K30+K36+K41+K52+K57+K71+K75+K80+K85</f>
        <v>0</v>
      </c>
      <c r="L95" s="172">
        <f>L30+L36+L41+L52+L57+L71+L75+L80+L85</f>
        <v>0</v>
      </c>
      <c r="M95" s="172">
        <f>M30+M36+M41+M52+M57+M71+M75+M80+M85</f>
        <v>0</v>
      </c>
      <c r="N95" s="172">
        <f>SUM(I95:M95)</f>
        <v>0</v>
      </c>
      <c r="O95" s="173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</row>
    <row r="96" spans="1:74" s="4" customFormat="1" ht="15">
      <c r="A96" s="199"/>
      <c r="C96" s="2"/>
      <c r="D96" s="21"/>
      <c r="E96" s="21"/>
      <c r="F96" s="21"/>
      <c r="G96" s="21"/>
      <c r="H96" s="50"/>
      <c r="I96" s="39"/>
      <c r="J96" s="39"/>
      <c r="K96" s="39"/>
      <c r="L96" s="39"/>
      <c r="M96" s="39"/>
      <c r="N96" s="39"/>
      <c r="O96" s="26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</row>
    <row r="97" spans="1:74" s="4" customFormat="1" ht="15">
      <c r="A97" s="199"/>
      <c r="C97" s="2"/>
      <c r="D97" s="21"/>
      <c r="E97" s="21"/>
      <c r="F97" s="9" t="s">
        <v>39</v>
      </c>
      <c r="H97" s="8"/>
      <c r="I97" s="5">
        <f aca="true" t="shared" si="21" ref="I97:N97">I89</f>
        <v>0</v>
      </c>
      <c r="J97" s="5">
        <f t="shared" si="21"/>
        <v>0</v>
      </c>
      <c r="K97" s="5">
        <f t="shared" si="21"/>
        <v>0</v>
      </c>
      <c r="L97" s="5">
        <f t="shared" si="21"/>
        <v>0</v>
      </c>
      <c r="M97" s="5">
        <f t="shared" si="21"/>
        <v>0</v>
      </c>
      <c r="N97" s="5">
        <f t="shared" si="21"/>
        <v>0</v>
      </c>
      <c r="O97" s="2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</row>
    <row r="98" spans="1:74" s="4" customFormat="1" ht="15">
      <c r="A98" s="199"/>
      <c r="C98" s="2"/>
      <c r="D98" s="21"/>
      <c r="E98" s="21"/>
      <c r="F98" s="2" t="s">
        <v>40</v>
      </c>
      <c r="H98" s="8"/>
      <c r="I98" s="5"/>
      <c r="J98" s="5"/>
      <c r="K98" s="5"/>
      <c r="L98" s="5"/>
      <c r="M98" s="5"/>
      <c r="N98" s="5"/>
      <c r="O98" s="26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</row>
    <row r="99" spans="1:74" s="4" customFormat="1" ht="15">
      <c r="A99" s="199"/>
      <c r="C99" s="2"/>
      <c r="D99" s="21"/>
      <c r="E99" s="21"/>
      <c r="F99" s="8"/>
      <c r="G99" s="2" t="s">
        <v>14</v>
      </c>
      <c r="H99" s="8"/>
      <c r="I99" s="5">
        <f aca="true" t="shared" si="22" ref="I99:N99">-I41</f>
        <v>0</v>
      </c>
      <c r="J99" s="5">
        <f t="shared" si="22"/>
        <v>0</v>
      </c>
      <c r="K99" s="5">
        <f t="shared" si="22"/>
        <v>0</v>
      </c>
      <c r="L99" s="5">
        <f t="shared" si="22"/>
        <v>0</v>
      </c>
      <c r="M99" s="5">
        <f t="shared" si="22"/>
        <v>0</v>
      </c>
      <c r="N99" s="5">
        <f t="shared" si="22"/>
        <v>0</v>
      </c>
      <c r="O99" s="26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</row>
    <row r="100" spans="1:74" s="4" customFormat="1" ht="15">
      <c r="A100" s="199"/>
      <c r="C100" s="2"/>
      <c r="D100" s="21"/>
      <c r="E100" s="21"/>
      <c r="F100" s="8"/>
      <c r="G100" s="2" t="s">
        <v>30</v>
      </c>
      <c r="H100" s="8"/>
      <c r="I100" s="5">
        <f aca="true" t="shared" si="23" ref="I100:N101">-I60</f>
        <v>0</v>
      </c>
      <c r="J100" s="5">
        <f t="shared" si="23"/>
        <v>0</v>
      </c>
      <c r="K100" s="5">
        <f t="shared" si="23"/>
        <v>0</v>
      </c>
      <c r="L100" s="5">
        <f t="shared" si="23"/>
        <v>0</v>
      </c>
      <c r="M100" s="5">
        <f t="shared" si="23"/>
        <v>0</v>
      </c>
      <c r="N100" s="5">
        <f t="shared" si="23"/>
        <v>0</v>
      </c>
      <c r="O100" s="2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</row>
    <row r="101" spans="1:74" s="4" customFormat="1" ht="15">
      <c r="A101" s="199"/>
      <c r="C101" s="2"/>
      <c r="D101" s="21"/>
      <c r="E101" s="21"/>
      <c r="F101" s="8"/>
      <c r="G101" s="2" t="s">
        <v>42</v>
      </c>
      <c r="H101" s="8"/>
      <c r="I101" s="5">
        <f t="shared" si="23"/>
        <v>0</v>
      </c>
      <c r="J101" s="5">
        <f t="shared" si="23"/>
        <v>0</v>
      </c>
      <c r="K101" s="5">
        <f t="shared" si="23"/>
        <v>0</v>
      </c>
      <c r="L101" s="5">
        <f t="shared" si="23"/>
        <v>0</v>
      </c>
      <c r="M101" s="5">
        <f t="shared" si="23"/>
        <v>0</v>
      </c>
      <c r="N101" s="5">
        <f t="shared" si="23"/>
        <v>0</v>
      </c>
      <c r="O101" s="2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</row>
    <row r="102" spans="1:74" s="4" customFormat="1" ht="15">
      <c r="A102" s="199"/>
      <c r="C102" s="2"/>
      <c r="D102" s="21"/>
      <c r="E102" s="21"/>
      <c r="F102" s="8"/>
      <c r="G102" s="8"/>
      <c r="H102" s="8"/>
      <c r="I102" s="5"/>
      <c r="J102" s="5"/>
      <c r="K102" s="5"/>
      <c r="L102" s="5"/>
      <c r="M102" s="5"/>
      <c r="N102" s="5"/>
      <c r="O102" s="2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</row>
    <row r="103" spans="1:74" s="4" customFormat="1" ht="15">
      <c r="A103" s="199"/>
      <c r="C103" s="2"/>
      <c r="D103" s="21"/>
      <c r="E103" s="21"/>
      <c r="F103" s="2" t="s">
        <v>44</v>
      </c>
      <c r="G103" s="8"/>
      <c r="H103" s="8"/>
      <c r="I103" s="5">
        <f aca="true" t="shared" si="24" ref="I103:N103">SUM(I97:I102)</f>
        <v>0</v>
      </c>
      <c r="J103" s="5">
        <f t="shared" si="24"/>
        <v>0</v>
      </c>
      <c r="K103" s="5">
        <f t="shared" si="24"/>
        <v>0</v>
      </c>
      <c r="L103" s="5">
        <f t="shared" si="24"/>
        <v>0</v>
      </c>
      <c r="M103" s="5">
        <f t="shared" si="24"/>
        <v>0</v>
      </c>
      <c r="N103" s="5">
        <f t="shared" si="24"/>
        <v>0</v>
      </c>
      <c r="O103" s="2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</row>
    <row r="104" spans="1:37" s="4" customFormat="1" ht="15">
      <c r="A104" s="199"/>
      <c r="B104" s="41"/>
      <c r="C104" s="2"/>
      <c r="D104" s="21"/>
      <c r="E104" s="21"/>
      <c r="F104" s="4" t="s">
        <v>112</v>
      </c>
      <c r="G104" s="8"/>
      <c r="H104" s="58"/>
      <c r="I104" s="5">
        <f>I103*I105</f>
        <v>0</v>
      </c>
      <c r="J104" s="5">
        <f>J103*$J$105</f>
        <v>0</v>
      </c>
      <c r="K104" s="5">
        <f>K103*$K$105</f>
        <v>0</v>
      </c>
      <c r="L104" s="5">
        <f>L103*$L$105</f>
        <v>0</v>
      </c>
      <c r="M104" s="5">
        <f>M103*$M$105</f>
        <v>0</v>
      </c>
      <c r="N104" s="5">
        <f>N103*$H$104</f>
        <v>0</v>
      </c>
      <c r="O104" s="26"/>
      <c r="P104" s="7"/>
      <c r="Q104" s="7"/>
      <c r="R104" s="7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1:37" s="4" customFormat="1" ht="15">
      <c r="A105" s="199"/>
      <c r="C105" s="2"/>
      <c r="D105" s="8"/>
      <c r="E105" s="8"/>
      <c r="F105" s="2" t="s">
        <v>45</v>
      </c>
      <c r="G105" s="8"/>
      <c r="H105" s="8"/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5">
        <f>N104-N90</f>
        <v>0</v>
      </c>
      <c r="O105" s="26"/>
      <c r="P105" s="7"/>
      <c r="Q105" s="7"/>
      <c r="R105" s="7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1:37" s="4" customFormat="1" ht="15">
      <c r="A106" s="199"/>
      <c r="C106" s="2"/>
      <c r="D106" s="8"/>
      <c r="E106" s="8"/>
      <c r="F106" s="8"/>
      <c r="G106" s="8"/>
      <c r="H106" s="8"/>
      <c r="I106" s="5"/>
      <c r="J106" s="5"/>
      <c r="K106" s="5"/>
      <c r="L106" s="5"/>
      <c r="M106" s="5"/>
      <c r="N106" s="5"/>
      <c r="O106" s="26"/>
      <c r="P106" s="7"/>
      <c r="Q106" s="7"/>
      <c r="R106" s="7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1:37" s="4" customFormat="1" ht="15">
      <c r="A107" s="199"/>
      <c r="C107" s="2"/>
      <c r="D107" s="8"/>
      <c r="E107" s="8"/>
      <c r="F107" s="8"/>
      <c r="G107" s="8"/>
      <c r="H107" s="8"/>
      <c r="I107" s="5"/>
      <c r="J107" s="5"/>
      <c r="K107" s="5"/>
      <c r="L107" s="5"/>
      <c r="M107" s="5"/>
      <c r="N107" s="5"/>
      <c r="O107" s="26"/>
      <c r="P107" s="7"/>
      <c r="Q107" s="7"/>
      <c r="R107" s="7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1:37" s="4" customFormat="1" ht="15">
      <c r="A108" s="199"/>
      <c r="C108" s="2"/>
      <c r="D108" s="8"/>
      <c r="E108" s="8"/>
      <c r="F108" s="8"/>
      <c r="G108" s="8"/>
      <c r="H108" s="8"/>
      <c r="I108" s="5"/>
      <c r="J108" s="5"/>
      <c r="K108" s="5"/>
      <c r="L108" s="5"/>
      <c r="M108" s="5"/>
      <c r="N108" s="5"/>
      <c r="O108" s="26"/>
      <c r="P108" s="7"/>
      <c r="Q108" s="7"/>
      <c r="R108" s="7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1:37" s="4" customFormat="1" ht="15">
      <c r="A109" s="199"/>
      <c r="C109" s="2"/>
      <c r="D109" s="8"/>
      <c r="E109" s="8"/>
      <c r="F109" s="8"/>
      <c r="G109" s="8"/>
      <c r="H109" s="8"/>
      <c r="I109" s="5"/>
      <c r="J109" s="5"/>
      <c r="K109" s="5"/>
      <c r="L109" s="5"/>
      <c r="M109" s="5"/>
      <c r="N109" s="5"/>
      <c r="O109" s="26"/>
      <c r="P109" s="7"/>
      <c r="Q109" s="7"/>
      <c r="R109" s="7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1:37" s="4" customFormat="1" ht="15">
      <c r="A110" s="199"/>
      <c r="C110" s="2"/>
      <c r="D110" s="8"/>
      <c r="E110" s="8"/>
      <c r="F110" s="8"/>
      <c r="G110" s="8"/>
      <c r="H110" s="8"/>
      <c r="I110" s="5"/>
      <c r="J110" s="5"/>
      <c r="K110" s="5"/>
      <c r="L110" s="5"/>
      <c r="M110" s="5"/>
      <c r="N110" s="5"/>
      <c r="O110" s="26"/>
      <c r="P110" s="7"/>
      <c r="Q110" s="7"/>
      <c r="R110" s="7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1:37" s="4" customFormat="1" ht="15">
      <c r="A111" s="199"/>
      <c r="C111" s="2"/>
      <c r="D111" s="8"/>
      <c r="E111" s="8"/>
      <c r="F111" s="8"/>
      <c r="G111" s="8"/>
      <c r="H111" s="8"/>
      <c r="I111" s="5"/>
      <c r="J111" s="5"/>
      <c r="K111" s="5"/>
      <c r="L111" s="5"/>
      <c r="M111" s="5"/>
      <c r="N111" s="5"/>
      <c r="O111" s="26"/>
      <c r="P111" s="7"/>
      <c r="Q111" s="7"/>
      <c r="R111" s="7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1:37" s="4" customFormat="1" ht="15">
      <c r="A112" s="199"/>
      <c r="C112" s="2"/>
      <c r="D112" s="8"/>
      <c r="E112" s="8"/>
      <c r="F112" s="8"/>
      <c r="G112" s="8"/>
      <c r="H112" s="8"/>
      <c r="I112" s="5"/>
      <c r="J112" s="5"/>
      <c r="K112" s="5"/>
      <c r="L112" s="5"/>
      <c r="M112" s="5"/>
      <c r="N112" s="5"/>
      <c r="O112" s="26"/>
      <c r="P112" s="7"/>
      <c r="Q112" s="7"/>
      <c r="R112" s="7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1:37" s="4" customFormat="1" ht="15">
      <c r="A113" s="199"/>
      <c r="C113" s="2"/>
      <c r="D113" s="8"/>
      <c r="E113" s="8"/>
      <c r="F113" s="8"/>
      <c r="G113" s="8"/>
      <c r="H113" s="8"/>
      <c r="I113" s="5"/>
      <c r="J113" s="5"/>
      <c r="L113" s="5"/>
      <c r="M113" s="5"/>
      <c r="N113" s="5"/>
      <c r="O113" s="26"/>
      <c r="P113" s="7"/>
      <c r="Q113" s="7"/>
      <c r="R113" s="7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2:8" ht="15">
      <c r="B114" s="11" t="s">
        <v>22</v>
      </c>
      <c r="D114" s="8" t="s">
        <v>3</v>
      </c>
      <c r="E114" s="8" t="s">
        <v>4</v>
      </c>
      <c r="F114" s="8" t="s">
        <v>5</v>
      </c>
      <c r="G114" s="8" t="s">
        <v>6</v>
      </c>
      <c r="H114" s="8" t="s">
        <v>7</v>
      </c>
    </row>
    <row r="115" spans="2:10" ht="15">
      <c r="B115" s="114" t="s">
        <v>47</v>
      </c>
      <c r="C115" s="65" t="s">
        <v>52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85"/>
      <c r="J115" s="85"/>
    </row>
    <row r="116" spans="2:16" ht="15">
      <c r="B116" s="115" t="s">
        <v>48</v>
      </c>
      <c r="C116" s="65" t="s">
        <v>53</v>
      </c>
      <c r="D116" s="45">
        <v>12</v>
      </c>
      <c r="E116" s="45">
        <v>12</v>
      </c>
      <c r="F116" s="45">
        <v>12</v>
      </c>
      <c r="G116" s="45">
        <v>12</v>
      </c>
      <c r="H116" s="45">
        <v>12</v>
      </c>
      <c r="I116" s="62"/>
      <c r="J116" s="54"/>
      <c r="K116" s="54"/>
      <c r="L116" s="54"/>
      <c r="M116" s="54"/>
      <c r="N116" s="54"/>
      <c r="O116" s="64"/>
      <c r="P116" s="63"/>
    </row>
    <row r="117" spans="9:16" ht="15">
      <c r="I117" s="62"/>
      <c r="J117" s="54"/>
      <c r="K117" s="54"/>
      <c r="L117" s="54"/>
      <c r="M117" s="54"/>
      <c r="N117" s="54"/>
      <c r="O117" s="64"/>
      <c r="P117" s="63"/>
    </row>
    <row r="118" spans="3:16" ht="15">
      <c r="C118" s="44" t="s">
        <v>25</v>
      </c>
      <c r="D118" s="186">
        <f>D115+D116</f>
        <v>12</v>
      </c>
      <c r="E118" s="186">
        <f>E115+E116</f>
        <v>12</v>
      </c>
      <c r="F118" s="186">
        <f>F115+F116</f>
        <v>12</v>
      </c>
      <c r="G118" s="186">
        <f>G115+G116</f>
        <v>12</v>
      </c>
      <c r="H118" s="186">
        <f>H115+H116</f>
        <v>12</v>
      </c>
      <c r="I118" s="62"/>
      <c r="J118" s="54"/>
      <c r="K118" s="54"/>
      <c r="L118" s="54"/>
      <c r="M118" s="54"/>
      <c r="N118" s="54"/>
      <c r="O118" s="64"/>
      <c r="P118" s="63"/>
    </row>
    <row r="119" spans="9:16" ht="15">
      <c r="I119" s="63"/>
      <c r="J119" s="63"/>
      <c r="K119" s="63"/>
      <c r="L119" s="63"/>
      <c r="M119" s="63"/>
      <c r="N119" s="63"/>
      <c r="O119" s="64"/>
      <c r="P119" s="63"/>
    </row>
    <row r="120" spans="3:4" ht="15">
      <c r="C120" s="11" t="s">
        <v>54</v>
      </c>
      <c r="D120" s="167">
        <v>1.03</v>
      </c>
    </row>
    <row r="121" ht="15">
      <c r="D121" s="75"/>
    </row>
    <row r="122" spans="2:4" ht="15">
      <c r="B122" s="77" t="s">
        <v>58</v>
      </c>
      <c r="C122" s="78"/>
      <c r="D122" s="78"/>
    </row>
    <row r="123" spans="2:4" ht="15">
      <c r="B123" s="78" t="s">
        <v>59</v>
      </c>
      <c r="C123" s="78"/>
      <c r="D123" s="78"/>
    </row>
    <row r="124" spans="2:4" ht="15">
      <c r="B124" s="78" t="s">
        <v>100</v>
      </c>
      <c r="C124" s="78"/>
      <c r="D124" s="78"/>
    </row>
    <row r="125" spans="2:4" ht="15">
      <c r="B125" s="78" t="s">
        <v>102</v>
      </c>
      <c r="C125" s="78"/>
      <c r="D125" s="78"/>
    </row>
    <row r="126" spans="2:4" ht="15">
      <c r="B126" s="78" t="s">
        <v>101</v>
      </c>
      <c r="C126" s="78"/>
      <c r="D126" s="78"/>
    </row>
    <row r="127" ht="15">
      <c r="B127" s="78" t="s">
        <v>103</v>
      </c>
    </row>
  </sheetData>
  <sheetProtection/>
  <mergeCells count="4">
    <mergeCell ref="O6:W6"/>
    <mergeCell ref="O29:T29"/>
    <mergeCell ref="E95:F95"/>
    <mergeCell ref="A93:H93"/>
  </mergeCells>
  <dataValidations count="1">
    <dataValidation type="list" allowBlank="1" showInputMessage="1" showErrorMessage="1" sqref="C3:C4">
      <formula1>"Yes, No"</formula1>
    </dataValidation>
  </dataValidations>
  <printOptions horizontalCentered="1"/>
  <pageMargins left="0" right="0" top="0.24" bottom="0.39" header="0.38" footer="0.24"/>
  <pageSetup horizontalDpi="300" verticalDpi="300" orientation="landscape" scale="50" r:id="rId1"/>
  <headerFooter alignWithMargins="0">
    <oddFooter>&amp;L&amp;F&amp;R&amp;A
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V127"/>
  <sheetViews>
    <sheetView zoomScale="90" zoomScaleNormal="90" zoomScalePageLayoutView="0" workbookViewId="0" topLeftCell="A1">
      <selection activeCell="O8" sqref="O8:W8"/>
    </sheetView>
  </sheetViews>
  <sheetFormatPr defaultColWidth="9.140625" defaultRowHeight="12.75"/>
  <cols>
    <col min="1" max="1" width="7.28125" style="199" customWidth="1"/>
    <col min="2" max="2" width="26.421875" style="11" customWidth="1"/>
    <col min="3" max="3" width="29.8515625" style="11" customWidth="1"/>
    <col min="4" max="4" width="13.28125" style="11" customWidth="1"/>
    <col min="5" max="5" width="12.28125" style="11" customWidth="1"/>
    <col min="6" max="6" width="16.8515625" style="11" bestFit="1" customWidth="1"/>
    <col min="7" max="7" width="12.140625" style="11" customWidth="1"/>
    <col min="8" max="8" width="10.7109375" style="11" customWidth="1"/>
    <col min="9" max="9" width="12.140625" style="5" customWidth="1"/>
    <col min="10" max="10" width="11.8515625" style="5" customWidth="1"/>
    <col min="11" max="11" width="11.28125" style="5" customWidth="1"/>
    <col min="12" max="12" width="11.57421875" style="5" customWidth="1"/>
    <col min="13" max="13" width="12.00390625" style="5" customWidth="1"/>
    <col min="14" max="14" width="13.140625" style="5" customWidth="1"/>
    <col min="15" max="15" width="16.140625" style="43" customWidth="1"/>
    <col min="16" max="16" width="11.140625" style="11" customWidth="1"/>
    <col min="17" max="24" width="9.140625" style="11" customWidth="1"/>
    <col min="25" max="25" width="11.7109375" style="11" customWidth="1"/>
    <col min="26" max="30" width="9.7109375" style="11" bestFit="1" customWidth="1"/>
    <col min="31" max="31" width="9.140625" style="11" customWidth="1"/>
    <col min="32" max="36" width="16.140625" style="11" bestFit="1" customWidth="1"/>
    <col min="37" max="37" width="9.140625" style="11" customWidth="1"/>
    <col min="38" max="42" width="16.28125" style="11" bestFit="1" customWidth="1"/>
    <col min="43" max="16384" width="9.140625" style="11" customWidth="1"/>
  </cols>
  <sheetData>
    <row r="1" spans="1:74" s="4" customFormat="1" ht="15">
      <c r="A1" s="199"/>
      <c r="B1" s="1" t="s">
        <v>117</v>
      </c>
      <c r="C1" s="94" t="s">
        <v>113</v>
      </c>
      <c r="D1" s="3"/>
      <c r="E1" s="96"/>
      <c r="G1" s="33"/>
      <c r="I1" s="5"/>
      <c r="J1" s="5"/>
      <c r="K1" s="5"/>
      <c r="L1" s="5"/>
      <c r="M1" s="5"/>
      <c r="N1" s="5"/>
      <c r="O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s="4" customFormat="1" ht="18.75" customHeight="1">
      <c r="A2" s="199"/>
      <c r="B2" s="47" t="s">
        <v>111</v>
      </c>
      <c r="C2" s="95" t="s">
        <v>114</v>
      </c>
      <c r="D2" s="33"/>
      <c r="E2" s="97"/>
      <c r="F2" s="10"/>
      <c r="G2" s="33"/>
      <c r="I2" s="5"/>
      <c r="J2" s="5"/>
      <c r="K2" s="5"/>
      <c r="L2" s="5"/>
      <c r="M2" s="5"/>
      <c r="N2" s="5"/>
      <c r="O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s="4" customFormat="1" ht="15">
      <c r="A3" s="199"/>
      <c r="B3" s="48" t="s">
        <v>109</v>
      </c>
      <c r="C3" s="95"/>
      <c r="D3" s="33"/>
      <c r="E3" s="98"/>
      <c r="G3" s="33"/>
      <c r="I3" s="5"/>
      <c r="J3" s="5"/>
      <c r="K3" s="5"/>
      <c r="L3" s="5"/>
      <c r="M3" s="5"/>
      <c r="N3" s="5"/>
      <c r="O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4" customFormat="1" ht="15">
      <c r="A4" s="199"/>
      <c r="B4" s="33" t="s">
        <v>110</v>
      </c>
      <c r="C4" s="88"/>
      <c r="D4" s="12"/>
      <c r="E4" s="99"/>
      <c r="G4" s="33"/>
      <c r="I4" s="90"/>
      <c r="J4" s="13"/>
      <c r="K4" s="5"/>
      <c r="L4" s="5"/>
      <c r="M4" s="5"/>
      <c r="N4" s="5"/>
      <c r="O4" s="14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1:74" s="4" customFormat="1" ht="15">
      <c r="A5" s="199"/>
      <c r="B5" s="33" t="s">
        <v>37</v>
      </c>
      <c r="C5" s="88" t="s">
        <v>106</v>
      </c>
      <c r="D5" s="12"/>
      <c r="E5" s="98"/>
      <c r="G5" s="33"/>
      <c r="I5" s="90"/>
      <c r="J5" s="13"/>
      <c r="K5" s="5"/>
      <c r="L5" s="5"/>
      <c r="M5" s="5"/>
      <c r="N5" s="5"/>
      <c r="O5" s="14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s="4" customFormat="1" ht="15">
      <c r="A6" s="199"/>
      <c r="B6" s="76" t="s">
        <v>46</v>
      </c>
      <c r="C6" s="57">
        <v>203700</v>
      </c>
      <c r="D6" s="12"/>
      <c r="I6" s="13"/>
      <c r="J6" s="13"/>
      <c r="K6" s="5"/>
      <c r="L6" s="5"/>
      <c r="M6" s="5"/>
      <c r="N6" s="5"/>
      <c r="O6" s="237" t="s">
        <v>94</v>
      </c>
      <c r="P6" s="237"/>
      <c r="Q6" s="237"/>
      <c r="R6" s="237"/>
      <c r="S6" s="237"/>
      <c r="T6" s="237"/>
      <c r="U6" s="237"/>
      <c r="V6" s="237"/>
      <c r="W6" s="23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s="4" customFormat="1" ht="15">
      <c r="A7" s="199"/>
      <c r="C7" s="2"/>
      <c r="D7" s="12"/>
      <c r="I7" s="18"/>
      <c r="J7" s="13"/>
      <c r="K7" s="13"/>
      <c r="L7" s="13"/>
      <c r="N7" s="5"/>
      <c r="O7" s="8" t="s">
        <v>87</v>
      </c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37" s="126" customFormat="1" ht="15.75" thickBot="1">
      <c r="A8" s="224"/>
      <c r="B8" s="120" t="s">
        <v>0</v>
      </c>
      <c r="C8" s="121" t="s">
        <v>1</v>
      </c>
      <c r="D8" s="121" t="s">
        <v>2</v>
      </c>
      <c r="E8" s="121" t="s">
        <v>2</v>
      </c>
      <c r="F8" s="121" t="s">
        <v>2</v>
      </c>
      <c r="G8" s="121" t="s">
        <v>2</v>
      </c>
      <c r="H8" s="121" t="s">
        <v>2</v>
      </c>
      <c r="I8" s="121" t="s">
        <v>3</v>
      </c>
      <c r="J8" s="121" t="s">
        <v>4</v>
      </c>
      <c r="K8" s="121" t="s">
        <v>5</v>
      </c>
      <c r="L8" s="121" t="s">
        <v>6</v>
      </c>
      <c r="M8" s="121" t="s">
        <v>7</v>
      </c>
      <c r="N8" s="122" t="s">
        <v>8</v>
      </c>
      <c r="O8" s="123" t="s">
        <v>130</v>
      </c>
      <c r="P8" s="123" t="s">
        <v>131</v>
      </c>
      <c r="Q8" s="123" t="s">
        <v>132</v>
      </c>
      <c r="R8" s="123" t="s">
        <v>133</v>
      </c>
      <c r="S8" s="123" t="s">
        <v>134</v>
      </c>
      <c r="T8" s="123" t="s">
        <v>135</v>
      </c>
      <c r="U8" s="123" t="s">
        <v>136</v>
      </c>
      <c r="V8" s="123" t="s">
        <v>137</v>
      </c>
      <c r="W8" s="123" t="s">
        <v>138</v>
      </c>
      <c r="X8" s="123"/>
      <c r="Y8" s="124"/>
      <c r="Z8" s="124"/>
      <c r="AA8" s="124"/>
      <c r="AB8" s="124"/>
      <c r="AC8" s="124"/>
      <c r="AD8" s="124"/>
      <c r="AE8" s="125"/>
      <c r="AF8" s="124"/>
      <c r="AG8" s="124"/>
      <c r="AH8" s="124"/>
      <c r="AI8" s="124"/>
      <c r="AJ8" s="124"/>
      <c r="AK8" s="124"/>
    </row>
    <row r="9" spans="1:42" s="8" customFormat="1" ht="15.75" thickBot="1">
      <c r="A9" s="224"/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16">
        <f>'Total Budget'!I9</f>
        <v>45108</v>
      </c>
      <c r="J9" s="165">
        <f>'Total Budget'!J9</f>
        <v>45474</v>
      </c>
      <c r="K9" s="165">
        <f>'Total Budget'!K9</f>
        <v>45839</v>
      </c>
      <c r="L9" s="165">
        <f>'Total Budget'!L9</f>
        <v>46204</v>
      </c>
      <c r="M9" s="165">
        <f>'Total Budget'!M9</f>
        <v>46569</v>
      </c>
      <c r="N9" s="5"/>
      <c r="O9" s="14" t="s">
        <v>33</v>
      </c>
      <c r="P9" s="15" t="s">
        <v>124</v>
      </c>
      <c r="Q9" s="15" t="s">
        <v>125</v>
      </c>
      <c r="R9" s="15" t="s">
        <v>126</v>
      </c>
      <c r="S9" s="15" t="s">
        <v>127</v>
      </c>
      <c r="T9" s="15" t="s">
        <v>128</v>
      </c>
      <c r="U9" s="7"/>
      <c r="V9" s="7"/>
      <c r="W9" s="7"/>
      <c r="X9" s="7"/>
      <c r="Y9" s="7"/>
      <c r="Z9" s="105" t="s">
        <v>76</v>
      </c>
      <c r="AA9" s="105" t="s">
        <v>77</v>
      </c>
      <c r="AB9" s="105" t="s">
        <v>78</v>
      </c>
      <c r="AC9" s="105" t="s">
        <v>79</v>
      </c>
      <c r="AD9" s="106" t="s">
        <v>80</v>
      </c>
      <c r="AE9" s="7"/>
      <c r="AF9" s="105" t="s">
        <v>81</v>
      </c>
      <c r="AG9" s="105" t="s">
        <v>82</v>
      </c>
      <c r="AH9" s="105" t="s">
        <v>83</v>
      </c>
      <c r="AI9" s="105" t="s">
        <v>84</v>
      </c>
      <c r="AJ9" s="106" t="s">
        <v>85</v>
      </c>
      <c r="AK9" s="7"/>
      <c r="AL9" s="105" t="s">
        <v>95</v>
      </c>
      <c r="AM9" s="105" t="s">
        <v>96</v>
      </c>
      <c r="AN9" s="105" t="s">
        <v>97</v>
      </c>
      <c r="AO9" s="105" t="s">
        <v>98</v>
      </c>
      <c r="AP9" s="106" t="s">
        <v>99</v>
      </c>
    </row>
    <row r="10" spans="1:74" s="4" customFormat="1" ht="17.25" customHeight="1">
      <c r="A10" s="199"/>
      <c r="C10" s="2"/>
      <c r="D10" s="16"/>
      <c r="E10" s="16"/>
      <c r="F10" s="16"/>
      <c r="G10" s="16"/>
      <c r="H10" s="16"/>
      <c r="I10" s="116">
        <f>'Total Budget'!I10</f>
        <v>45473</v>
      </c>
      <c r="J10" s="165">
        <f>'Total Budget'!J10</f>
        <v>45838</v>
      </c>
      <c r="K10" s="165">
        <f>'Total Budget'!K10</f>
        <v>46203</v>
      </c>
      <c r="L10" s="165">
        <f>'Total Budget'!L10</f>
        <v>46568</v>
      </c>
      <c r="M10" s="165">
        <f>'Total Budget'!M10</f>
        <v>46934</v>
      </c>
      <c r="N10" s="5"/>
      <c r="O10" s="14"/>
      <c r="P10" s="8"/>
      <c r="Q10" s="8"/>
      <c r="R10" s="8"/>
      <c r="S10" s="7"/>
      <c r="T10" s="7"/>
      <c r="U10" s="7"/>
      <c r="V10" s="7"/>
      <c r="W10" s="7"/>
      <c r="X10" s="7"/>
      <c r="Y10" s="7"/>
      <c r="Z10" s="103"/>
      <c r="AA10" s="70"/>
      <c r="AB10" s="70"/>
      <c r="AC10" s="70"/>
      <c r="AD10" s="71"/>
      <c r="AE10" s="7"/>
      <c r="AF10" s="103"/>
      <c r="AG10" s="70"/>
      <c r="AH10" s="70"/>
      <c r="AI10" s="70"/>
      <c r="AJ10" s="71"/>
      <c r="AK10" s="7"/>
      <c r="AL10" s="103"/>
      <c r="AM10" s="70"/>
      <c r="AN10" s="70"/>
      <c r="AO10" s="70"/>
      <c r="AP10" s="71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</row>
    <row r="11" spans="1:74" s="4" customFormat="1" ht="15.75" customHeight="1">
      <c r="A11" s="199">
        <v>5010</v>
      </c>
      <c r="B11" s="166" t="str">
        <f>C1</f>
        <v>Name</v>
      </c>
      <c r="C11" s="25" t="s">
        <v>49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aca="true" t="shared" si="0" ref="I11:I25">ROUND((SUM(D11*O11)*$D$115/12+SUM(D11*P11)*$D$116/12),0)</f>
        <v>0</v>
      </c>
      <c r="J11" s="22">
        <f aca="true" t="shared" si="1" ref="J11:J25">ROUND((SUM(E11*P11)*$E$115/12+SUM(E11*Q11)*$E$116/12),0)</f>
        <v>0</v>
      </c>
      <c r="K11" s="22">
        <f aca="true" t="shared" si="2" ref="K11:K25">ROUND((SUM(F11*Q11)*$F$115/12+SUM(F11*R11)*$F$116/12),0)</f>
        <v>0</v>
      </c>
      <c r="L11" s="22">
        <f aca="true" t="shared" si="3" ref="L11:L25">ROUND((SUM(G11*R11)*$G$115/12+SUM(G11*S11)*$G$116/12),0)</f>
        <v>0</v>
      </c>
      <c r="M11" s="22">
        <f aca="true" t="shared" si="4" ref="M11:M25">ROUND((SUM(H11*S11)*$H$115/12+SUM(H11*T11)*$H$116/12),0)</f>
        <v>0</v>
      </c>
      <c r="N11" s="5">
        <f>SUM(I11:M11)</f>
        <v>0</v>
      </c>
      <c r="O11" s="24">
        <v>203700</v>
      </c>
      <c r="P11" s="81">
        <f aca="true" t="shared" si="5" ref="P11:W25">IF(O11*$D$120&gt;$C$6,$C$6,O11*$D$120)</f>
        <v>203700</v>
      </c>
      <c r="Q11" s="81">
        <f t="shared" si="5"/>
        <v>203700</v>
      </c>
      <c r="R11" s="81">
        <f t="shared" si="5"/>
        <v>203700</v>
      </c>
      <c r="S11" s="81">
        <f t="shared" si="5"/>
        <v>203700</v>
      </c>
      <c r="T11" s="81">
        <f t="shared" si="5"/>
        <v>203700</v>
      </c>
      <c r="U11" s="81">
        <f t="shared" si="5"/>
        <v>203700</v>
      </c>
      <c r="V11" s="81">
        <f t="shared" si="5"/>
        <v>203700</v>
      </c>
      <c r="W11" s="81">
        <f t="shared" si="5"/>
        <v>203700</v>
      </c>
      <c r="X11" s="81"/>
      <c r="Y11" s="7" t="str">
        <f>B11</f>
        <v>Name</v>
      </c>
      <c r="Z11" s="103">
        <f aca="true" t="shared" si="6" ref="Z11:AD22">I11*$D$28</f>
        <v>0</v>
      </c>
      <c r="AA11" s="70">
        <f t="shared" si="6"/>
        <v>0</v>
      </c>
      <c r="AB11" s="70">
        <f t="shared" si="6"/>
        <v>0</v>
      </c>
      <c r="AC11" s="70">
        <f t="shared" si="6"/>
        <v>0</v>
      </c>
      <c r="AD11" s="71">
        <f t="shared" si="6"/>
        <v>0</v>
      </c>
      <c r="AE11" s="7"/>
      <c r="AF11" s="103">
        <f>I11+Z11</f>
        <v>0</v>
      </c>
      <c r="AG11" s="70">
        <f>J11+AA11</f>
        <v>0</v>
      </c>
      <c r="AH11" s="70">
        <f>K11+AB11</f>
        <v>0</v>
      </c>
      <c r="AI11" s="70">
        <f>L11+AC11</f>
        <v>0</v>
      </c>
      <c r="AJ11" s="71">
        <f>M11+AD11</f>
        <v>0</v>
      </c>
      <c r="AK11" s="7"/>
      <c r="AL11" s="108">
        <f>D11*12</f>
        <v>0</v>
      </c>
      <c r="AM11" s="109">
        <f>E11*12</f>
        <v>0</v>
      </c>
      <c r="AN11" s="109">
        <f>F11*12</f>
        <v>0</v>
      </c>
      <c r="AO11" s="109">
        <f>G11*12</f>
        <v>0</v>
      </c>
      <c r="AP11" s="110">
        <f>H11*12</f>
        <v>0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s="4" customFormat="1" ht="13.5" customHeight="1">
      <c r="A12" s="199">
        <v>5010</v>
      </c>
      <c r="B12" s="91"/>
      <c r="C12" s="25" t="s">
        <v>64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  <c r="J12" s="22">
        <f t="shared" si="1"/>
        <v>0</v>
      </c>
      <c r="K12" s="22">
        <f t="shared" si="2"/>
        <v>0</v>
      </c>
      <c r="L12" s="22">
        <f t="shared" si="3"/>
        <v>0</v>
      </c>
      <c r="M12" s="22">
        <f t="shared" si="4"/>
        <v>0</v>
      </c>
      <c r="N12" s="5">
        <f>SUM(I12:M12)</f>
        <v>0</v>
      </c>
      <c r="O12" s="24">
        <v>0</v>
      </c>
      <c r="P12" s="81">
        <f t="shared" si="5"/>
        <v>0</v>
      </c>
      <c r="Q12" s="81">
        <f t="shared" si="5"/>
        <v>0</v>
      </c>
      <c r="R12" s="81">
        <f t="shared" si="5"/>
        <v>0</v>
      </c>
      <c r="S12" s="81">
        <f t="shared" si="5"/>
        <v>0</v>
      </c>
      <c r="T12" s="81">
        <f t="shared" si="5"/>
        <v>0</v>
      </c>
      <c r="U12" s="81">
        <f t="shared" si="5"/>
        <v>0</v>
      </c>
      <c r="V12" s="81">
        <f t="shared" si="5"/>
        <v>0</v>
      </c>
      <c r="W12" s="81">
        <f t="shared" si="5"/>
        <v>0</v>
      </c>
      <c r="X12" s="81"/>
      <c r="Y12" s="7">
        <f aca="true" t="shared" si="7" ref="Y12:Y25">B12</f>
        <v>0</v>
      </c>
      <c r="Z12" s="103">
        <f t="shared" si="6"/>
        <v>0</v>
      </c>
      <c r="AA12" s="70">
        <f t="shared" si="6"/>
        <v>0</v>
      </c>
      <c r="AB12" s="70">
        <f t="shared" si="6"/>
        <v>0</v>
      </c>
      <c r="AC12" s="70">
        <f t="shared" si="6"/>
        <v>0</v>
      </c>
      <c r="AD12" s="71">
        <f t="shared" si="6"/>
        <v>0</v>
      </c>
      <c r="AE12" s="7"/>
      <c r="AF12" s="103">
        <f>I12+Z12</f>
        <v>0</v>
      </c>
      <c r="AG12" s="70">
        <f>J12+AA12</f>
        <v>0</v>
      </c>
      <c r="AH12" s="70">
        <f aca="true" t="shared" si="8" ref="AH12:AI25">K12+AB12</f>
        <v>0</v>
      </c>
      <c r="AI12" s="70">
        <f>L12+AC12</f>
        <v>0</v>
      </c>
      <c r="AJ12" s="71">
        <f aca="true" t="shared" si="9" ref="AJ12:AJ25">M12+AD12</f>
        <v>0</v>
      </c>
      <c r="AK12" s="7"/>
      <c r="AL12" s="108">
        <f aca="true" t="shared" si="10" ref="AL12:AP25">D12*12</f>
        <v>0</v>
      </c>
      <c r="AM12" s="109">
        <f t="shared" si="10"/>
        <v>0</v>
      </c>
      <c r="AN12" s="109">
        <f t="shared" si="10"/>
        <v>0</v>
      </c>
      <c r="AO12" s="109">
        <f t="shared" si="10"/>
        <v>0</v>
      </c>
      <c r="AP12" s="110">
        <f t="shared" si="10"/>
        <v>0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4" s="4" customFormat="1" ht="13.5" customHeight="1">
      <c r="A13" s="199">
        <v>5010</v>
      </c>
      <c r="B13" s="91"/>
      <c r="C13" s="25" t="s">
        <v>64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  <c r="J13" s="22">
        <f t="shared" si="1"/>
        <v>0</v>
      </c>
      <c r="K13" s="22">
        <f t="shared" si="2"/>
        <v>0</v>
      </c>
      <c r="L13" s="22">
        <f t="shared" si="3"/>
        <v>0</v>
      </c>
      <c r="M13" s="22">
        <f t="shared" si="4"/>
        <v>0</v>
      </c>
      <c r="N13" s="5">
        <f>SUM(I13:M13)</f>
        <v>0</v>
      </c>
      <c r="O13" s="24">
        <v>0</v>
      </c>
      <c r="P13" s="81">
        <f t="shared" si="5"/>
        <v>0</v>
      </c>
      <c r="Q13" s="81">
        <f t="shared" si="5"/>
        <v>0</v>
      </c>
      <c r="R13" s="81">
        <f t="shared" si="5"/>
        <v>0</v>
      </c>
      <c r="S13" s="81">
        <f t="shared" si="5"/>
        <v>0</v>
      </c>
      <c r="T13" s="81">
        <f t="shared" si="5"/>
        <v>0</v>
      </c>
      <c r="U13" s="81">
        <f t="shared" si="5"/>
        <v>0</v>
      </c>
      <c r="V13" s="81">
        <f t="shared" si="5"/>
        <v>0</v>
      </c>
      <c r="W13" s="81">
        <f t="shared" si="5"/>
        <v>0</v>
      </c>
      <c r="X13" s="81"/>
      <c r="Y13" s="7">
        <f t="shared" si="7"/>
        <v>0</v>
      </c>
      <c r="Z13" s="103">
        <f t="shared" si="6"/>
        <v>0</v>
      </c>
      <c r="AA13" s="70">
        <f t="shared" si="6"/>
        <v>0</v>
      </c>
      <c r="AB13" s="70">
        <f t="shared" si="6"/>
        <v>0</v>
      </c>
      <c r="AC13" s="70">
        <f t="shared" si="6"/>
        <v>0</v>
      </c>
      <c r="AD13" s="71">
        <f t="shared" si="6"/>
        <v>0</v>
      </c>
      <c r="AE13" s="7"/>
      <c r="AF13" s="103">
        <f aca="true" t="shared" si="11" ref="AF13:AG25">I13+Z13</f>
        <v>0</v>
      </c>
      <c r="AG13" s="70">
        <f t="shared" si="11"/>
        <v>0</v>
      </c>
      <c r="AH13" s="70">
        <f t="shared" si="8"/>
        <v>0</v>
      </c>
      <c r="AI13" s="70">
        <f t="shared" si="8"/>
        <v>0</v>
      </c>
      <c r="AJ13" s="71">
        <f t="shared" si="9"/>
        <v>0</v>
      </c>
      <c r="AK13" s="7"/>
      <c r="AL13" s="108">
        <f t="shared" si="10"/>
        <v>0</v>
      </c>
      <c r="AM13" s="109">
        <f t="shared" si="10"/>
        <v>0</v>
      </c>
      <c r="AN13" s="109">
        <f t="shared" si="10"/>
        <v>0</v>
      </c>
      <c r="AO13" s="109">
        <f t="shared" si="10"/>
        <v>0</v>
      </c>
      <c r="AP13" s="110">
        <f t="shared" si="10"/>
        <v>0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1:74" s="4" customFormat="1" ht="13.5" customHeight="1">
      <c r="A14" s="199">
        <v>5100</v>
      </c>
      <c r="B14" s="91"/>
      <c r="C14" s="25" t="s">
        <v>61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 t="shared" si="0"/>
        <v>0</v>
      </c>
      <c r="J14" s="22">
        <f t="shared" si="1"/>
        <v>0</v>
      </c>
      <c r="K14" s="22">
        <f t="shared" si="2"/>
        <v>0</v>
      </c>
      <c r="L14" s="22">
        <f t="shared" si="3"/>
        <v>0</v>
      </c>
      <c r="M14" s="22">
        <f t="shared" si="4"/>
        <v>0</v>
      </c>
      <c r="N14" s="5">
        <f aca="true" t="shared" si="12" ref="N14:N21">SUM(I14:M14)</f>
        <v>0</v>
      </c>
      <c r="O14" s="24">
        <v>0</v>
      </c>
      <c r="P14" s="81">
        <f t="shared" si="5"/>
        <v>0</v>
      </c>
      <c r="Q14" s="81">
        <f t="shared" si="5"/>
        <v>0</v>
      </c>
      <c r="R14" s="81">
        <f t="shared" si="5"/>
        <v>0</v>
      </c>
      <c r="S14" s="81">
        <f t="shared" si="5"/>
        <v>0</v>
      </c>
      <c r="T14" s="81">
        <f t="shared" si="5"/>
        <v>0</v>
      </c>
      <c r="U14" s="81">
        <f t="shared" si="5"/>
        <v>0</v>
      </c>
      <c r="V14" s="81">
        <f t="shared" si="5"/>
        <v>0</v>
      </c>
      <c r="W14" s="81">
        <f t="shared" si="5"/>
        <v>0</v>
      </c>
      <c r="X14" s="81"/>
      <c r="Y14" s="7">
        <f t="shared" si="7"/>
        <v>0</v>
      </c>
      <c r="Z14" s="103">
        <f t="shared" si="6"/>
        <v>0</v>
      </c>
      <c r="AA14" s="70">
        <f t="shared" si="6"/>
        <v>0</v>
      </c>
      <c r="AB14" s="70">
        <f t="shared" si="6"/>
        <v>0</v>
      </c>
      <c r="AC14" s="70">
        <f t="shared" si="6"/>
        <v>0</v>
      </c>
      <c r="AD14" s="71">
        <f t="shared" si="6"/>
        <v>0</v>
      </c>
      <c r="AE14" s="7"/>
      <c r="AF14" s="103">
        <f t="shared" si="11"/>
        <v>0</v>
      </c>
      <c r="AG14" s="70">
        <f t="shared" si="11"/>
        <v>0</v>
      </c>
      <c r="AH14" s="70">
        <f t="shared" si="8"/>
        <v>0</v>
      </c>
      <c r="AI14" s="70">
        <f t="shared" si="8"/>
        <v>0</v>
      </c>
      <c r="AJ14" s="71">
        <f t="shared" si="9"/>
        <v>0</v>
      </c>
      <c r="AK14" s="7"/>
      <c r="AL14" s="108">
        <f t="shared" si="10"/>
        <v>0</v>
      </c>
      <c r="AM14" s="109">
        <f t="shared" si="10"/>
        <v>0</v>
      </c>
      <c r="AN14" s="109">
        <f t="shared" si="10"/>
        <v>0</v>
      </c>
      <c r="AO14" s="109">
        <f t="shared" si="10"/>
        <v>0</v>
      </c>
      <c r="AP14" s="110">
        <f t="shared" si="10"/>
        <v>0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</row>
    <row r="15" spans="1:74" s="4" customFormat="1" ht="13.5" customHeight="1">
      <c r="A15" s="199">
        <v>5100</v>
      </c>
      <c r="B15" s="91"/>
      <c r="C15" s="19" t="s">
        <v>62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f t="shared" si="0"/>
        <v>0</v>
      </c>
      <c r="J15" s="22">
        <f t="shared" si="1"/>
        <v>0</v>
      </c>
      <c r="K15" s="22">
        <f t="shared" si="2"/>
        <v>0</v>
      </c>
      <c r="L15" s="22">
        <f t="shared" si="3"/>
        <v>0</v>
      </c>
      <c r="M15" s="22">
        <f t="shared" si="4"/>
        <v>0</v>
      </c>
      <c r="N15" s="5">
        <f t="shared" si="12"/>
        <v>0</v>
      </c>
      <c r="O15" s="24">
        <v>0</v>
      </c>
      <c r="P15" s="81">
        <f t="shared" si="5"/>
        <v>0</v>
      </c>
      <c r="Q15" s="81">
        <f t="shared" si="5"/>
        <v>0</v>
      </c>
      <c r="R15" s="81">
        <f t="shared" si="5"/>
        <v>0</v>
      </c>
      <c r="S15" s="81">
        <f t="shared" si="5"/>
        <v>0</v>
      </c>
      <c r="T15" s="81">
        <f t="shared" si="5"/>
        <v>0</v>
      </c>
      <c r="U15" s="81">
        <f t="shared" si="5"/>
        <v>0</v>
      </c>
      <c r="V15" s="81">
        <f t="shared" si="5"/>
        <v>0</v>
      </c>
      <c r="W15" s="81">
        <f t="shared" si="5"/>
        <v>0</v>
      </c>
      <c r="X15" s="81"/>
      <c r="Y15" s="7">
        <f t="shared" si="7"/>
        <v>0</v>
      </c>
      <c r="Z15" s="103">
        <f t="shared" si="6"/>
        <v>0</v>
      </c>
      <c r="AA15" s="70">
        <f t="shared" si="6"/>
        <v>0</v>
      </c>
      <c r="AB15" s="70">
        <f t="shared" si="6"/>
        <v>0</v>
      </c>
      <c r="AC15" s="70">
        <f t="shared" si="6"/>
        <v>0</v>
      </c>
      <c r="AD15" s="71">
        <f t="shared" si="6"/>
        <v>0</v>
      </c>
      <c r="AE15" s="7"/>
      <c r="AF15" s="103">
        <f t="shared" si="11"/>
        <v>0</v>
      </c>
      <c r="AG15" s="70">
        <f t="shared" si="11"/>
        <v>0</v>
      </c>
      <c r="AH15" s="70">
        <f t="shared" si="8"/>
        <v>0</v>
      </c>
      <c r="AI15" s="70">
        <f t="shared" si="8"/>
        <v>0</v>
      </c>
      <c r="AJ15" s="71">
        <f t="shared" si="9"/>
        <v>0</v>
      </c>
      <c r="AK15" s="7"/>
      <c r="AL15" s="108">
        <f t="shared" si="10"/>
        <v>0</v>
      </c>
      <c r="AM15" s="109">
        <f t="shared" si="10"/>
        <v>0</v>
      </c>
      <c r="AN15" s="109">
        <f t="shared" si="10"/>
        <v>0</v>
      </c>
      <c r="AO15" s="109">
        <f t="shared" si="10"/>
        <v>0</v>
      </c>
      <c r="AP15" s="110">
        <f t="shared" si="10"/>
        <v>0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74" s="4" customFormat="1" ht="13.5" customHeight="1">
      <c r="A16" s="199">
        <v>5100</v>
      </c>
      <c r="B16" s="91"/>
      <c r="C16" s="25" t="s">
        <v>75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2">
        <f t="shared" si="0"/>
        <v>0</v>
      </c>
      <c r="J16" s="22">
        <f t="shared" si="1"/>
        <v>0</v>
      </c>
      <c r="K16" s="22">
        <f t="shared" si="2"/>
        <v>0</v>
      </c>
      <c r="L16" s="22">
        <f t="shared" si="3"/>
        <v>0</v>
      </c>
      <c r="M16" s="22">
        <f t="shared" si="4"/>
        <v>0</v>
      </c>
      <c r="N16" s="5">
        <f t="shared" si="12"/>
        <v>0</v>
      </c>
      <c r="O16" s="24">
        <v>0</v>
      </c>
      <c r="P16" s="81">
        <f t="shared" si="5"/>
        <v>0</v>
      </c>
      <c r="Q16" s="81">
        <f t="shared" si="5"/>
        <v>0</v>
      </c>
      <c r="R16" s="81">
        <f t="shared" si="5"/>
        <v>0</v>
      </c>
      <c r="S16" s="81">
        <f t="shared" si="5"/>
        <v>0</v>
      </c>
      <c r="T16" s="81">
        <f t="shared" si="5"/>
        <v>0</v>
      </c>
      <c r="U16" s="81">
        <f t="shared" si="5"/>
        <v>0</v>
      </c>
      <c r="V16" s="81">
        <f t="shared" si="5"/>
        <v>0</v>
      </c>
      <c r="W16" s="81">
        <f t="shared" si="5"/>
        <v>0</v>
      </c>
      <c r="X16" s="81"/>
      <c r="Y16" s="7">
        <f t="shared" si="7"/>
        <v>0</v>
      </c>
      <c r="Z16" s="103">
        <f t="shared" si="6"/>
        <v>0</v>
      </c>
      <c r="AA16" s="70">
        <f t="shared" si="6"/>
        <v>0</v>
      </c>
      <c r="AB16" s="70">
        <f t="shared" si="6"/>
        <v>0</v>
      </c>
      <c r="AC16" s="70">
        <f t="shared" si="6"/>
        <v>0</v>
      </c>
      <c r="AD16" s="71">
        <f t="shared" si="6"/>
        <v>0</v>
      </c>
      <c r="AE16" s="7"/>
      <c r="AF16" s="103">
        <f t="shared" si="11"/>
        <v>0</v>
      </c>
      <c r="AG16" s="70">
        <f t="shared" si="11"/>
        <v>0</v>
      </c>
      <c r="AH16" s="70">
        <f t="shared" si="8"/>
        <v>0</v>
      </c>
      <c r="AI16" s="70">
        <f t="shared" si="8"/>
        <v>0</v>
      </c>
      <c r="AJ16" s="71">
        <f t="shared" si="9"/>
        <v>0</v>
      </c>
      <c r="AK16" s="7"/>
      <c r="AL16" s="108">
        <f t="shared" si="10"/>
        <v>0</v>
      </c>
      <c r="AM16" s="109">
        <f t="shared" si="10"/>
        <v>0</v>
      </c>
      <c r="AN16" s="109">
        <f t="shared" si="10"/>
        <v>0</v>
      </c>
      <c r="AO16" s="109">
        <f t="shared" si="10"/>
        <v>0</v>
      </c>
      <c r="AP16" s="110">
        <f t="shared" si="10"/>
        <v>0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s="4" customFormat="1" ht="13.5" customHeight="1">
      <c r="A17" s="199">
        <v>5100</v>
      </c>
      <c r="B17" s="91"/>
      <c r="C17" s="25" t="s">
        <v>75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2">
        <f t="shared" si="0"/>
        <v>0</v>
      </c>
      <c r="J17" s="22">
        <f t="shared" si="1"/>
        <v>0</v>
      </c>
      <c r="K17" s="22">
        <f t="shared" si="2"/>
        <v>0</v>
      </c>
      <c r="L17" s="22">
        <f t="shared" si="3"/>
        <v>0</v>
      </c>
      <c r="M17" s="22">
        <f t="shared" si="4"/>
        <v>0</v>
      </c>
      <c r="N17" s="5">
        <f>SUM(I17:M17)</f>
        <v>0</v>
      </c>
      <c r="O17" s="24">
        <v>0</v>
      </c>
      <c r="P17" s="81">
        <f t="shared" si="5"/>
        <v>0</v>
      </c>
      <c r="Q17" s="81">
        <f t="shared" si="5"/>
        <v>0</v>
      </c>
      <c r="R17" s="81">
        <f t="shared" si="5"/>
        <v>0</v>
      </c>
      <c r="S17" s="81">
        <f t="shared" si="5"/>
        <v>0</v>
      </c>
      <c r="T17" s="81">
        <f t="shared" si="5"/>
        <v>0</v>
      </c>
      <c r="U17" s="81">
        <f t="shared" si="5"/>
        <v>0</v>
      </c>
      <c r="V17" s="81">
        <f t="shared" si="5"/>
        <v>0</v>
      </c>
      <c r="W17" s="81">
        <f t="shared" si="5"/>
        <v>0</v>
      </c>
      <c r="X17" s="81"/>
      <c r="Y17" s="7">
        <f t="shared" si="7"/>
        <v>0</v>
      </c>
      <c r="Z17" s="103">
        <f t="shared" si="6"/>
        <v>0</v>
      </c>
      <c r="AA17" s="70">
        <f t="shared" si="6"/>
        <v>0</v>
      </c>
      <c r="AB17" s="70">
        <f t="shared" si="6"/>
        <v>0</v>
      </c>
      <c r="AC17" s="70">
        <f t="shared" si="6"/>
        <v>0</v>
      </c>
      <c r="AD17" s="71">
        <f t="shared" si="6"/>
        <v>0</v>
      </c>
      <c r="AE17" s="7"/>
      <c r="AF17" s="103">
        <f t="shared" si="11"/>
        <v>0</v>
      </c>
      <c r="AG17" s="70">
        <f t="shared" si="11"/>
        <v>0</v>
      </c>
      <c r="AH17" s="70">
        <f t="shared" si="8"/>
        <v>0</v>
      </c>
      <c r="AI17" s="70">
        <f t="shared" si="8"/>
        <v>0</v>
      </c>
      <c r="AJ17" s="71">
        <f t="shared" si="9"/>
        <v>0</v>
      </c>
      <c r="AK17" s="7"/>
      <c r="AL17" s="108">
        <f t="shared" si="10"/>
        <v>0</v>
      </c>
      <c r="AM17" s="109">
        <f t="shared" si="10"/>
        <v>0</v>
      </c>
      <c r="AN17" s="109">
        <f t="shared" si="10"/>
        <v>0</v>
      </c>
      <c r="AO17" s="109">
        <f t="shared" si="10"/>
        <v>0</v>
      </c>
      <c r="AP17" s="110">
        <f t="shared" si="10"/>
        <v>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4" customFormat="1" ht="13.5" customHeight="1">
      <c r="A18" s="199">
        <v>5100</v>
      </c>
      <c r="B18" s="91"/>
      <c r="C18" s="25" t="s">
        <v>75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2">
        <f t="shared" si="0"/>
        <v>0</v>
      </c>
      <c r="J18" s="22">
        <f t="shared" si="1"/>
        <v>0</v>
      </c>
      <c r="K18" s="22">
        <f t="shared" si="2"/>
        <v>0</v>
      </c>
      <c r="L18" s="22">
        <f t="shared" si="3"/>
        <v>0</v>
      </c>
      <c r="M18" s="22">
        <f t="shared" si="4"/>
        <v>0</v>
      </c>
      <c r="N18" s="5">
        <f>SUM(I18:M18)</f>
        <v>0</v>
      </c>
      <c r="O18" s="24">
        <v>0</v>
      </c>
      <c r="P18" s="81">
        <f t="shared" si="5"/>
        <v>0</v>
      </c>
      <c r="Q18" s="81">
        <f t="shared" si="5"/>
        <v>0</v>
      </c>
      <c r="R18" s="81">
        <f t="shared" si="5"/>
        <v>0</v>
      </c>
      <c r="S18" s="81">
        <f t="shared" si="5"/>
        <v>0</v>
      </c>
      <c r="T18" s="81">
        <f t="shared" si="5"/>
        <v>0</v>
      </c>
      <c r="U18" s="81">
        <f t="shared" si="5"/>
        <v>0</v>
      </c>
      <c r="V18" s="81">
        <f t="shared" si="5"/>
        <v>0</v>
      </c>
      <c r="W18" s="81">
        <f t="shared" si="5"/>
        <v>0</v>
      </c>
      <c r="X18" s="81"/>
      <c r="Y18" s="7">
        <f t="shared" si="7"/>
        <v>0</v>
      </c>
      <c r="Z18" s="103">
        <f t="shared" si="6"/>
        <v>0</v>
      </c>
      <c r="AA18" s="70">
        <f t="shared" si="6"/>
        <v>0</v>
      </c>
      <c r="AB18" s="70">
        <f t="shared" si="6"/>
        <v>0</v>
      </c>
      <c r="AC18" s="70">
        <f t="shared" si="6"/>
        <v>0</v>
      </c>
      <c r="AD18" s="71">
        <f t="shared" si="6"/>
        <v>0</v>
      </c>
      <c r="AE18" s="7"/>
      <c r="AF18" s="103">
        <f t="shared" si="11"/>
        <v>0</v>
      </c>
      <c r="AG18" s="70">
        <f t="shared" si="11"/>
        <v>0</v>
      </c>
      <c r="AH18" s="70">
        <f t="shared" si="8"/>
        <v>0</v>
      </c>
      <c r="AI18" s="70">
        <f t="shared" si="8"/>
        <v>0</v>
      </c>
      <c r="AJ18" s="71">
        <f t="shared" si="9"/>
        <v>0</v>
      </c>
      <c r="AK18" s="7"/>
      <c r="AL18" s="108">
        <f t="shared" si="10"/>
        <v>0</v>
      </c>
      <c r="AM18" s="109">
        <f t="shared" si="10"/>
        <v>0</v>
      </c>
      <c r="AN18" s="109">
        <f t="shared" si="10"/>
        <v>0</v>
      </c>
      <c r="AO18" s="109">
        <f t="shared" si="10"/>
        <v>0</v>
      </c>
      <c r="AP18" s="110">
        <f t="shared" si="10"/>
        <v>0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s="4" customFormat="1" ht="13.5" customHeight="1">
      <c r="A19" s="199">
        <v>5100</v>
      </c>
      <c r="B19" s="91"/>
      <c r="C19" s="25" t="s">
        <v>75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2">
        <f t="shared" si="0"/>
        <v>0</v>
      </c>
      <c r="J19" s="22">
        <f t="shared" si="1"/>
        <v>0</v>
      </c>
      <c r="K19" s="22">
        <f t="shared" si="2"/>
        <v>0</v>
      </c>
      <c r="L19" s="22">
        <f t="shared" si="3"/>
        <v>0</v>
      </c>
      <c r="M19" s="22">
        <f t="shared" si="4"/>
        <v>0</v>
      </c>
      <c r="N19" s="5">
        <f>SUM(I19:M19)</f>
        <v>0</v>
      </c>
      <c r="O19" s="24">
        <v>0</v>
      </c>
      <c r="P19" s="81">
        <f t="shared" si="5"/>
        <v>0</v>
      </c>
      <c r="Q19" s="81">
        <f t="shared" si="5"/>
        <v>0</v>
      </c>
      <c r="R19" s="81">
        <f t="shared" si="5"/>
        <v>0</v>
      </c>
      <c r="S19" s="81">
        <f t="shared" si="5"/>
        <v>0</v>
      </c>
      <c r="T19" s="81">
        <f t="shared" si="5"/>
        <v>0</v>
      </c>
      <c r="U19" s="81">
        <f t="shared" si="5"/>
        <v>0</v>
      </c>
      <c r="V19" s="81">
        <f t="shared" si="5"/>
        <v>0</v>
      </c>
      <c r="W19" s="81">
        <f t="shared" si="5"/>
        <v>0</v>
      </c>
      <c r="X19" s="81"/>
      <c r="Y19" s="7">
        <f t="shared" si="7"/>
        <v>0</v>
      </c>
      <c r="Z19" s="103">
        <f t="shared" si="6"/>
        <v>0</v>
      </c>
      <c r="AA19" s="70">
        <f t="shared" si="6"/>
        <v>0</v>
      </c>
      <c r="AB19" s="70">
        <f t="shared" si="6"/>
        <v>0</v>
      </c>
      <c r="AC19" s="70">
        <f t="shared" si="6"/>
        <v>0</v>
      </c>
      <c r="AD19" s="71">
        <f t="shared" si="6"/>
        <v>0</v>
      </c>
      <c r="AE19" s="7"/>
      <c r="AF19" s="103">
        <f t="shared" si="11"/>
        <v>0</v>
      </c>
      <c r="AG19" s="70">
        <f t="shared" si="11"/>
        <v>0</v>
      </c>
      <c r="AH19" s="70">
        <f t="shared" si="8"/>
        <v>0</v>
      </c>
      <c r="AI19" s="70">
        <f t="shared" si="8"/>
        <v>0</v>
      </c>
      <c r="AJ19" s="71">
        <f t="shared" si="9"/>
        <v>0</v>
      </c>
      <c r="AK19" s="7"/>
      <c r="AL19" s="108">
        <f t="shared" si="10"/>
        <v>0</v>
      </c>
      <c r="AM19" s="109">
        <f t="shared" si="10"/>
        <v>0</v>
      </c>
      <c r="AN19" s="109">
        <f t="shared" si="10"/>
        <v>0</v>
      </c>
      <c r="AO19" s="109">
        <f t="shared" si="10"/>
        <v>0</v>
      </c>
      <c r="AP19" s="110">
        <f t="shared" si="10"/>
        <v>0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s="4" customFormat="1" ht="13.5" customHeight="1">
      <c r="A20" s="199">
        <v>5100</v>
      </c>
      <c r="B20" s="91"/>
      <c r="C20" s="25" t="s">
        <v>75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2">
        <f t="shared" si="0"/>
        <v>0</v>
      </c>
      <c r="J20" s="22">
        <f t="shared" si="1"/>
        <v>0</v>
      </c>
      <c r="K20" s="22">
        <f t="shared" si="2"/>
        <v>0</v>
      </c>
      <c r="L20" s="22">
        <f t="shared" si="3"/>
        <v>0</v>
      </c>
      <c r="M20" s="22">
        <f t="shared" si="4"/>
        <v>0</v>
      </c>
      <c r="N20" s="5">
        <f>SUM(I20:M20)</f>
        <v>0</v>
      </c>
      <c r="O20" s="24">
        <v>0</v>
      </c>
      <c r="P20" s="81">
        <f t="shared" si="5"/>
        <v>0</v>
      </c>
      <c r="Q20" s="81">
        <f t="shared" si="5"/>
        <v>0</v>
      </c>
      <c r="R20" s="81">
        <f t="shared" si="5"/>
        <v>0</v>
      </c>
      <c r="S20" s="81">
        <f t="shared" si="5"/>
        <v>0</v>
      </c>
      <c r="T20" s="81">
        <f t="shared" si="5"/>
        <v>0</v>
      </c>
      <c r="U20" s="81">
        <f t="shared" si="5"/>
        <v>0</v>
      </c>
      <c r="V20" s="81">
        <f t="shared" si="5"/>
        <v>0</v>
      </c>
      <c r="W20" s="81">
        <f t="shared" si="5"/>
        <v>0</v>
      </c>
      <c r="X20" s="81"/>
      <c r="Y20" s="7">
        <f t="shared" si="7"/>
        <v>0</v>
      </c>
      <c r="Z20" s="103">
        <f t="shared" si="6"/>
        <v>0</v>
      </c>
      <c r="AA20" s="70">
        <f t="shared" si="6"/>
        <v>0</v>
      </c>
      <c r="AB20" s="70">
        <f t="shared" si="6"/>
        <v>0</v>
      </c>
      <c r="AC20" s="70">
        <f t="shared" si="6"/>
        <v>0</v>
      </c>
      <c r="AD20" s="71">
        <f t="shared" si="6"/>
        <v>0</v>
      </c>
      <c r="AE20" s="7"/>
      <c r="AF20" s="103">
        <f t="shared" si="11"/>
        <v>0</v>
      </c>
      <c r="AG20" s="70">
        <f t="shared" si="11"/>
        <v>0</v>
      </c>
      <c r="AH20" s="70">
        <f t="shared" si="8"/>
        <v>0</v>
      </c>
      <c r="AI20" s="70">
        <f t="shared" si="8"/>
        <v>0</v>
      </c>
      <c r="AJ20" s="71">
        <f t="shared" si="9"/>
        <v>0</v>
      </c>
      <c r="AK20" s="7"/>
      <c r="AL20" s="108">
        <f t="shared" si="10"/>
        <v>0</v>
      </c>
      <c r="AM20" s="109">
        <f t="shared" si="10"/>
        <v>0</v>
      </c>
      <c r="AN20" s="109">
        <f t="shared" si="10"/>
        <v>0</v>
      </c>
      <c r="AO20" s="109">
        <f t="shared" si="10"/>
        <v>0</v>
      </c>
      <c r="AP20" s="110">
        <f t="shared" si="10"/>
        <v>0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s="4" customFormat="1" ht="13.5" customHeight="1">
      <c r="A21" s="199">
        <v>5100</v>
      </c>
      <c r="B21" s="91"/>
      <c r="C21" s="25" t="s">
        <v>75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2">
        <f t="shared" si="0"/>
        <v>0</v>
      </c>
      <c r="J21" s="22">
        <f t="shared" si="1"/>
        <v>0</v>
      </c>
      <c r="K21" s="22">
        <f t="shared" si="2"/>
        <v>0</v>
      </c>
      <c r="L21" s="22">
        <f t="shared" si="3"/>
        <v>0</v>
      </c>
      <c r="M21" s="22">
        <f t="shared" si="4"/>
        <v>0</v>
      </c>
      <c r="N21" s="5">
        <f t="shared" si="12"/>
        <v>0</v>
      </c>
      <c r="O21" s="24">
        <v>0</v>
      </c>
      <c r="P21" s="81">
        <f t="shared" si="5"/>
        <v>0</v>
      </c>
      <c r="Q21" s="81">
        <f t="shared" si="5"/>
        <v>0</v>
      </c>
      <c r="R21" s="81">
        <f t="shared" si="5"/>
        <v>0</v>
      </c>
      <c r="S21" s="81">
        <f t="shared" si="5"/>
        <v>0</v>
      </c>
      <c r="T21" s="81">
        <f t="shared" si="5"/>
        <v>0</v>
      </c>
      <c r="U21" s="81">
        <f t="shared" si="5"/>
        <v>0</v>
      </c>
      <c r="V21" s="81">
        <f t="shared" si="5"/>
        <v>0</v>
      </c>
      <c r="W21" s="81">
        <f t="shared" si="5"/>
        <v>0</v>
      </c>
      <c r="X21" s="81"/>
      <c r="Y21" s="7">
        <f t="shared" si="7"/>
        <v>0</v>
      </c>
      <c r="Z21" s="103">
        <f t="shared" si="6"/>
        <v>0</v>
      </c>
      <c r="AA21" s="70">
        <f t="shared" si="6"/>
        <v>0</v>
      </c>
      <c r="AB21" s="70">
        <f t="shared" si="6"/>
        <v>0</v>
      </c>
      <c r="AC21" s="70">
        <f t="shared" si="6"/>
        <v>0</v>
      </c>
      <c r="AD21" s="71">
        <f t="shared" si="6"/>
        <v>0</v>
      </c>
      <c r="AE21" s="7"/>
      <c r="AF21" s="103">
        <f t="shared" si="11"/>
        <v>0</v>
      </c>
      <c r="AG21" s="70">
        <f t="shared" si="11"/>
        <v>0</v>
      </c>
      <c r="AH21" s="70">
        <f t="shared" si="8"/>
        <v>0</v>
      </c>
      <c r="AI21" s="70">
        <f t="shared" si="8"/>
        <v>0</v>
      </c>
      <c r="AJ21" s="71">
        <f t="shared" si="9"/>
        <v>0</v>
      </c>
      <c r="AK21" s="7"/>
      <c r="AL21" s="108">
        <f t="shared" si="10"/>
        <v>0</v>
      </c>
      <c r="AM21" s="109">
        <f t="shared" si="10"/>
        <v>0</v>
      </c>
      <c r="AN21" s="109">
        <f t="shared" si="10"/>
        <v>0</v>
      </c>
      <c r="AO21" s="109">
        <f t="shared" si="10"/>
        <v>0</v>
      </c>
      <c r="AP21" s="110">
        <f t="shared" si="10"/>
        <v>0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s="4" customFormat="1" ht="14.25" customHeight="1">
      <c r="A22" s="199">
        <v>5100</v>
      </c>
      <c r="B22" s="92"/>
      <c r="C22" s="25" t="s">
        <v>75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2">
        <f t="shared" si="0"/>
        <v>0</v>
      </c>
      <c r="J22" s="22">
        <f t="shared" si="1"/>
        <v>0</v>
      </c>
      <c r="K22" s="22">
        <f t="shared" si="2"/>
        <v>0</v>
      </c>
      <c r="L22" s="22">
        <f t="shared" si="3"/>
        <v>0</v>
      </c>
      <c r="M22" s="22">
        <f t="shared" si="4"/>
        <v>0</v>
      </c>
      <c r="N22" s="5">
        <f>SUM(I22:M22)</f>
        <v>0</v>
      </c>
      <c r="O22" s="24">
        <v>0</v>
      </c>
      <c r="P22" s="81">
        <f t="shared" si="5"/>
        <v>0</v>
      </c>
      <c r="Q22" s="81">
        <f t="shared" si="5"/>
        <v>0</v>
      </c>
      <c r="R22" s="81">
        <f t="shared" si="5"/>
        <v>0</v>
      </c>
      <c r="S22" s="81">
        <f t="shared" si="5"/>
        <v>0</v>
      </c>
      <c r="T22" s="81">
        <f t="shared" si="5"/>
        <v>0</v>
      </c>
      <c r="U22" s="81">
        <f t="shared" si="5"/>
        <v>0</v>
      </c>
      <c r="V22" s="81">
        <f t="shared" si="5"/>
        <v>0</v>
      </c>
      <c r="W22" s="81">
        <f t="shared" si="5"/>
        <v>0</v>
      </c>
      <c r="X22" s="81"/>
      <c r="Y22" s="7">
        <f t="shared" si="7"/>
        <v>0</v>
      </c>
      <c r="Z22" s="103">
        <f t="shared" si="6"/>
        <v>0</v>
      </c>
      <c r="AA22" s="70">
        <f t="shared" si="6"/>
        <v>0</v>
      </c>
      <c r="AB22" s="70">
        <f t="shared" si="6"/>
        <v>0</v>
      </c>
      <c r="AC22" s="70">
        <f t="shared" si="6"/>
        <v>0</v>
      </c>
      <c r="AD22" s="71">
        <f t="shared" si="6"/>
        <v>0</v>
      </c>
      <c r="AE22" s="7"/>
      <c r="AF22" s="103">
        <f t="shared" si="11"/>
        <v>0</v>
      </c>
      <c r="AG22" s="70">
        <f t="shared" si="11"/>
        <v>0</v>
      </c>
      <c r="AH22" s="70">
        <f t="shared" si="8"/>
        <v>0</v>
      </c>
      <c r="AI22" s="70">
        <f t="shared" si="8"/>
        <v>0</v>
      </c>
      <c r="AJ22" s="71">
        <f t="shared" si="9"/>
        <v>0</v>
      </c>
      <c r="AK22" s="7"/>
      <c r="AL22" s="108">
        <f t="shared" si="10"/>
        <v>0</v>
      </c>
      <c r="AM22" s="109">
        <f t="shared" si="10"/>
        <v>0</v>
      </c>
      <c r="AN22" s="109">
        <f t="shared" si="10"/>
        <v>0</v>
      </c>
      <c r="AO22" s="109">
        <f t="shared" si="10"/>
        <v>0</v>
      </c>
      <c r="AP22" s="110">
        <f t="shared" si="10"/>
        <v>0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4" customFormat="1" ht="14.25" customHeight="1">
      <c r="A23" s="199">
        <v>5044</v>
      </c>
      <c r="B23" s="91"/>
      <c r="C23" s="19" t="s">
        <v>35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2">
        <f t="shared" si="0"/>
        <v>0</v>
      </c>
      <c r="J23" s="22">
        <f t="shared" si="1"/>
        <v>0</v>
      </c>
      <c r="K23" s="22">
        <f t="shared" si="2"/>
        <v>0</v>
      </c>
      <c r="L23" s="22">
        <f t="shared" si="3"/>
        <v>0</v>
      </c>
      <c r="M23" s="22">
        <f t="shared" si="4"/>
        <v>0</v>
      </c>
      <c r="N23" s="5">
        <f>SUM(I23:M23)</f>
        <v>0</v>
      </c>
      <c r="O23" s="24">
        <v>0</v>
      </c>
      <c r="P23" s="81">
        <f t="shared" si="5"/>
        <v>0</v>
      </c>
      <c r="Q23" s="81">
        <f t="shared" si="5"/>
        <v>0</v>
      </c>
      <c r="R23" s="81">
        <f t="shared" si="5"/>
        <v>0</v>
      </c>
      <c r="S23" s="81">
        <f t="shared" si="5"/>
        <v>0</v>
      </c>
      <c r="T23" s="81">
        <f t="shared" si="5"/>
        <v>0</v>
      </c>
      <c r="U23" s="81">
        <f t="shared" si="5"/>
        <v>0</v>
      </c>
      <c r="V23" s="81">
        <f t="shared" si="5"/>
        <v>0</v>
      </c>
      <c r="W23" s="81">
        <f t="shared" si="5"/>
        <v>0</v>
      </c>
      <c r="X23" s="81"/>
      <c r="Y23" s="7">
        <f t="shared" si="7"/>
        <v>0</v>
      </c>
      <c r="Z23" s="103">
        <v>0</v>
      </c>
      <c r="AA23" s="70">
        <v>0</v>
      </c>
      <c r="AB23" s="70">
        <v>0</v>
      </c>
      <c r="AC23" s="70">
        <v>0</v>
      </c>
      <c r="AD23" s="71">
        <v>0</v>
      </c>
      <c r="AE23" s="7"/>
      <c r="AF23" s="103">
        <f t="shared" si="11"/>
        <v>0</v>
      </c>
      <c r="AG23" s="70">
        <f t="shared" si="11"/>
        <v>0</v>
      </c>
      <c r="AH23" s="70">
        <f t="shared" si="8"/>
        <v>0</v>
      </c>
      <c r="AI23" s="70">
        <f t="shared" si="8"/>
        <v>0</v>
      </c>
      <c r="AJ23" s="71">
        <f t="shared" si="9"/>
        <v>0</v>
      </c>
      <c r="AK23" s="7"/>
      <c r="AL23" s="108">
        <f t="shared" si="10"/>
        <v>0</v>
      </c>
      <c r="AM23" s="109">
        <f t="shared" si="10"/>
        <v>0</v>
      </c>
      <c r="AN23" s="109">
        <f t="shared" si="10"/>
        <v>0</v>
      </c>
      <c r="AO23" s="109">
        <f t="shared" si="10"/>
        <v>0</v>
      </c>
      <c r="AP23" s="110">
        <f t="shared" si="10"/>
        <v>0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4" customFormat="1" ht="14.25" customHeight="1">
      <c r="A24" s="199">
        <v>5062</v>
      </c>
      <c r="B24" s="91"/>
      <c r="C24" s="19" t="s">
        <v>34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2">
        <f t="shared" si="0"/>
        <v>0</v>
      </c>
      <c r="J24" s="22">
        <f t="shared" si="1"/>
        <v>0</v>
      </c>
      <c r="K24" s="22">
        <f t="shared" si="2"/>
        <v>0</v>
      </c>
      <c r="L24" s="22">
        <f t="shared" si="3"/>
        <v>0</v>
      </c>
      <c r="M24" s="22">
        <f t="shared" si="4"/>
        <v>0</v>
      </c>
      <c r="N24" s="5">
        <f>SUM(I24:M24)</f>
        <v>0</v>
      </c>
      <c r="O24" s="24">
        <v>0</v>
      </c>
      <c r="P24" s="81">
        <f t="shared" si="5"/>
        <v>0</v>
      </c>
      <c r="Q24" s="81">
        <f t="shared" si="5"/>
        <v>0</v>
      </c>
      <c r="R24" s="81">
        <f t="shared" si="5"/>
        <v>0</v>
      </c>
      <c r="S24" s="81">
        <f t="shared" si="5"/>
        <v>0</v>
      </c>
      <c r="T24" s="81">
        <f t="shared" si="5"/>
        <v>0</v>
      </c>
      <c r="U24" s="81">
        <f t="shared" si="5"/>
        <v>0</v>
      </c>
      <c r="V24" s="81">
        <f t="shared" si="5"/>
        <v>0</v>
      </c>
      <c r="W24" s="81">
        <f t="shared" si="5"/>
        <v>0</v>
      </c>
      <c r="X24" s="81"/>
      <c r="Y24" s="7">
        <f>B24</f>
        <v>0</v>
      </c>
      <c r="Z24" s="103">
        <v>0</v>
      </c>
      <c r="AA24" s="70">
        <v>0</v>
      </c>
      <c r="AB24" s="70">
        <v>0</v>
      </c>
      <c r="AC24" s="70">
        <v>0</v>
      </c>
      <c r="AD24" s="71">
        <v>0</v>
      </c>
      <c r="AE24" s="7"/>
      <c r="AF24" s="103">
        <f>I24+Z24</f>
        <v>0</v>
      </c>
      <c r="AG24" s="70">
        <f>J24+AA24</f>
        <v>0</v>
      </c>
      <c r="AH24" s="70">
        <f>K24+AB24</f>
        <v>0</v>
      </c>
      <c r="AI24" s="70">
        <f>L24+AC24</f>
        <v>0</v>
      </c>
      <c r="AJ24" s="71">
        <f>M24+AD24</f>
        <v>0</v>
      </c>
      <c r="AK24" s="7"/>
      <c r="AL24" s="108">
        <f t="shared" si="10"/>
        <v>0</v>
      </c>
      <c r="AM24" s="109">
        <f t="shared" si="10"/>
        <v>0</v>
      </c>
      <c r="AN24" s="109">
        <f t="shared" si="10"/>
        <v>0</v>
      </c>
      <c r="AO24" s="109">
        <f t="shared" si="10"/>
        <v>0</v>
      </c>
      <c r="AP24" s="110">
        <f t="shared" si="10"/>
        <v>0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</row>
    <row r="25" spans="1:74" s="4" customFormat="1" ht="14.25" customHeight="1" thickBot="1">
      <c r="A25" s="199">
        <v>5062</v>
      </c>
      <c r="B25" s="91"/>
      <c r="C25" s="19" t="s">
        <v>34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2">
        <f t="shared" si="0"/>
        <v>0</v>
      </c>
      <c r="J25" s="22">
        <f t="shared" si="1"/>
        <v>0</v>
      </c>
      <c r="K25" s="22">
        <f t="shared" si="2"/>
        <v>0</v>
      </c>
      <c r="L25" s="22">
        <f t="shared" si="3"/>
        <v>0</v>
      </c>
      <c r="M25" s="22">
        <f t="shared" si="4"/>
        <v>0</v>
      </c>
      <c r="N25" s="5">
        <f>SUM(I25:M25)</f>
        <v>0</v>
      </c>
      <c r="O25" s="24">
        <v>0</v>
      </c>
      <c r="P25" s="81">
        <f t="shared" si="5"/>
        <v>0</v>
      </c>
      <c r="Q25" s="81">
        <f t="shared" si="5"/>
        <v>0</v>
      </c>
      <c r="R25" s="81">
        <f t="shared" si="5"/>
        <v>0</v>
      </c>
      <c r="S25" s="81">
        <f t="shared" si="5"/>
        <v>0</v>
      </c>
      <c r="T25" s="81">
        <f t="shared" si="5"/>
        <v>0</v>
      </c>
      <c r="U25" s="81">
        <f t="shared" si="5"/>
        <v>0</v>
      </c>
      <c r="V25" s="81">
        <f t="shared" si="5"/>
        <v>0</v>
      </c>
      <c r="W25" s="81">
        <f t="shared" si="5"/>
        <v>0</v>
      </c>
      <c r="X25" s="81"/>
      <c r="Y25" s="7">
        <f t="shared" si="7"/>
        <v>0</v>
      </c>
      <c r="Z25" s="104">
        <f>I25*$D$29</f>
        <v>0</v>
      </c>
      <c r="AA25" s="72">
        <f>J25*$D$29</f>
        <v>0</v>
      </c>
      <c r="AB25" s="72">
        <f>K25*$D$29</f>
        <v>0</v>
      </c>
      <c r="AC25" s="72">
        <f>L25*$D$29</f>
        <v>0</v>
      </c>
      <c r="AD25" s="73">
        <f>M25*$D$29</f>
        <v>0</v>
      </c>
      <c r="AE25" s="7"/>
      <c r="AF25" s="104">
        <f t="shared" si="11"/>
        <v>0</v>
      </c>
      <c r="AG25" s="72">
        <f t="shared" si="11"/>
        <v>0</v>
      </c>
      <c r="AH25" s="72">
        <f t="shared" si="8"/>
        <v>0</v>
      </c>
      <c r="AI25" s="72">
        <f t="shared" si="8"/>
        <v>0</v>
      </c>
      <c r="AJ25" s="73">
        <f t="shared" si="9"/>
        <v>0</v>
      </c>
      <c r="AK25" s="7"/>
      <c r="AL25" s="111">
        <f t="shared" si="10"/>
        <v>0</v>
      </c>
      <c r="AM25" s="112">
        <f t="shared" si="10"/>
        <v>0</v>
      </c>
      <c r="AN25" s="112">
        <f t="shared" si="10"/>
        <v>0</v>
      </c>
      <c r="AO25" s="112">
        <f t="shared" si="10"/>
        <v>0</v>
      </c>
      <c r="AP25" s="113">
        <f t="shared" si="10"/>
        <v>0</v>
      </c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1:74" s="4" customFormat="1" ht="15">
      <c r="A26" s="199"/>
      <c r="C26" s="2"/>
      <c r="D26" s="21"/>
      <c r="E26" s="21"/>
      <c r="F26" s="21"/>
      <c r="G26" s="21"/>
      <c r="H26" s="21"/>
      <c r="I26" s="5"/>
      <c r="J26" s="5"/>
      <c r="K26" s="5"/>
      <c r="L26" s="5"/>
      <c r="M26" s="5"/>
      <c r="N26" s="5"/>
      <c r="O26" s="2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</row>
    <row r="27" spans="1:74" s="198" customFormat="1" ht="15">
      <c r="A27" s="199"/>
      <c r="B27" s="216" t="s">
        <v>9</v>
      </c>
      <c r="C27" s="200"/>
      <c r="D27" s="192"/>
      <c r="E27" s="192"/>
      <c r="F27" s="192"/>
      <c r="G27" s="192"/>
      <c r="H27" s="192"/>
      <c r="I27" s="217">
        <f>SUM(I11:I25)</f>
        <v>0</v>
      </c>
      <c r="J27" s="217">
        <f>SUM(J11:J25)</f>
        <v>0</v>
      </c>
      <c r="K27" s="217">
        <f>SUM(K11:K25)</f>
        <v>0</v>
      </c>
      <c r="L27" s="217">
        <f>SUM(L11:L25)</f>
        <v>0</v>
      </c>
      <c r="M27" s="217">
        <f>SUM(M11:M25)</f>
        <v>0</v>
      </c>
      <c r="N27" s="217">
        <f>SUM(I27:M27)</f>
        <v>0</v>
      </c>
      <c r="O27" s="195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</row>
    <row r="28" spans="1:74" s="198" customFormat="1" ht="15.75" thickBot="1">
      <c r="A28" s="199">
        <v>5190</v>
      </c>
      <c r="B28" s="200" t="s">
        <v>24</v>
      </c>
      <c r="C28" s="200"/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I28" s="230">
        <f>(I27-I23-I24-I25)*D28</f>
        <v>0</v>
      </c>
      <c r="J28" s="230">
        <f>(J27-J23-J24-J25)*E28</f>
        <v>0</v>
      </c>
      <c r="K28" s="230">
        <f>(K27-K23-K24-K25)*F28</f>
        <v>0</v>
      </c>
      <c r="L28" s="230">
        <f>(L27-L23-L24-L25)*G28</f>
        <v>0</v>
      </c>
      <c r="M28" s="230">
        <f>(M27-M23-M24-M25)*H28</f>
        <v>0</v>
      </c>
      <c r="N28" s="217">
        <f>SUM(I28:M28)</f>
        <v>0</v>
      </c>
      <c r="O28" s="219"/>
      <c r="P28" s="220"/>
      <c r="Q28" s="220"/>
      <c r="R28" s="220"/>
      <c r="S28" s="220"/>
      <c r="T28" s="220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</row>
    <row r="29" spans="1:74" s="198" customFormat="1" ht="15">
      <c r="A29" s="199">
        <v>5191</v>
      </c>
      <c r="B29" s="200" t="s">
        <v>23</v>
      </c>
      <c r="C29" s="200"/>
      <c r="D29" s="218">
        <v>0</v>
      </c>
      <c r="E29" s="218">
        <v>0</v>
      </c>
      <c r="F29" s="218">
        <v>0</v>
      </c>
      <c r="G29" s="218">
        <v>0</v>
      </c>
      <c r="H29" s="218">
        <v>0</v>
      </c>
      <c r="I29" s="230">
        <f>(I24+I25)*D29</f>
        <v>0</v>
      </c>
      <c r="J29" s="230">
        <f>(J24+J25)*E29</f>
        <v>0</v>
      </c>
      <c r="K29" s="230">
        <f>(K24+K25)*F29</f>
        <v>0</v>
      </c>
      <c r="L29" s="230">
        <f>(L24+L25)*G29</f>
        <v>0</v>
      </c>
      <c r="M29" s="230">
        <f>(M24+M25)*H29</f>
        <v>0</v>
      </c>
      <c r="N29" s="217">
        <f>SUM(I29:M29)</f>
        <v>0</v>
      </c>
      <c r="O29" s="234" t="s">
        <v>55</v>
      </c>
      <c r="P29" s="235"/>
      <c r="Q29" s="235"/>
      <c r="R29" s="235"/>
      <c r="S29" s="235"/>
      <c r="T29" s="23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</row>
    <row r="30" spans="1:74" s="225" customFormat="1" ht="15">
      <c r="A30" s="199"/>
      <c r="B30" s="216" t="s">
        <v>10</v>
      </c>
      <c r="C30" s="221"/>
      <c r="D30" s="222"/>
      <c r="E30" s="222"/>
      <c r="F30" s="222"/>
      <c r="G30" s="222"/>
      <c r="H30" s="222"/>
      <c r="I30" s="194">
        <f>SUM(I27:I29)</f>
        <v>0</v>
      </c>
      <c r="J30" s="194">
        <f>SUM(J27:J29)</f>
        <v>0</v>
      </c>
      <c r="K30" s="194">
        <f>SUM(K27:K29)</f>
        <v>0</v>
      </c>
      <c r="L30" s="194">
        <f>SUM(L27:L29)</f>
        <v>0</v>
      </c>
      <c r="M30" s="194">
        <f>SUM(M27:M29)</f>
        <v>0</v>
      </c>
      <c r="N30" s="194">
        <f>SUM(I30:M30)</f>
        <v>0</v>
      </c>
      <c r="O30" s="213"/>
      <c r="P30" s="214" t="s">
        <v>63</v>
      </c>
      <c r="Q30" s="214" t="s">
        <v>65</v>
      </c>
      <c r="R30" s="214" t="s">
        <v>67</v>
      </c>
      <c r="S30" s="214" t="s">
        <v>70</v>
      </c>
      <c r="T30" s="215" t="s">
        <v>71</v>
      </c>
      <c r="U30" s="214"/>
      <c r="V30" s="214"/>
      <c r="W30" s="214"/>
      <c r="X30" s="214"/>
      <c r="Y30" s="214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</row>
    <row r="31" spans="1:74" s="4" customFormat="1" ht="15">
      <c r="A31" s="199"/>
      <c r="B31" s="2"/>
      <c r="C31" s="2"/>
      <c r="D31" s="21"/>
      <c r="E31" s="21"/>
      <c r="F31" s="21"/>
      <c r="G31" s="21"/>
      <c r="H31" s="21"/>
      <c r="I31" s="5"/>
      <c r="J31" s="5"/>
      <c r="K31" s="5"/>
      <c r="L31" s="5"/>
      <c r="M31" s="5"/>
      <c r="N31" s="5"/>
      <c r="O31" s="68" t="str">
        <f aca="true" t="shared" si="13" ref="O31:O43">B11</f>
        <v>Name</v>
      </c>
      <c r="P31" s="69">
        <f aca="true" t="shared" si="14" ref="P31:P43">($O11/12*$D$115)+($P11/12*$D$116)</f>
        <v>203700</v>
      </c>
      <c r="Q31" s="69">
        <f aca="true" t="shared" si="15" ref="Q31:Q43">($P11/12*$E$115)+($Q11/12*$E$116)</f>
        <v>203700</v>
      </c>
      <c r="R31" s="69">
        <f aca="true" t="shared" si="16" ref="R31:R43">($Q11/12*$F$115)+($R11/12*$F$116)</f>
        <v>203700</v>
      </c>
      <c r="S31" s="69">
        <f aca="true" t="shared" si="17" ref="S31:S43">($R11/12*$G$115)+($S11/12*$G$116)</f>
        <v>203700</v>
      </c>
      <c r="T31" s="93">
        <f aca="true" t="shared" si="18" ref="T31:T43">($S11/12*$H$115)+($T11/12*$H$116)</f>
        <v>203700</v>
      </c>
      <c r="U31" s="66"/>
      <c r="V31" s="66"/>
      <c r="W31" s="66"/>
      <c r="X31" s="66"/>
      <c r="Y31" s="66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1:74" s="134" customFormat="1" ht="15.75" customHeight="1">
      <c r="A32" s="199"/>
      <c r="B32" s="120" t="s">
        <v>11</v>
      </c>
      <c r="C32" s="127"/>
      <c r="D32" s="128"/>
      <c r="E32" s="128"/>
      <c r="F32" s="128"/>
      <c r="G32" s="128"/>
      <c r="H32" s="128"/>
      <c r="I32" s="125"/>
      <c r="J32" s="125"/>
      <c r="K32" s="125"/>
      <c r="L32" s="125"/>
      <c r="M32" s="125"/>
      <c r="N32" s="125"/>
      <c r="O32" s="130">
        <f t="shared" si="13"/>
        <v>0</v>
      </c>
      <c r="P32" s="131">
        <f t="shared" si="14"/>
        <v>0</v>
      </c>
      <c r="Q32" s="131">
        <f t="shared" si="15"/>
        <v>0</v>
      </c>
      <c r="R32" s="131">
        <f t="shared" si="16"/>
        <v>0</v>
      </c>
      <c r="S32" s="131">
        <f t="shared" si="17"/>
        <v>0</v>
      </c>
      <c r="T32" s="132">
        <f t="shared" si="18"/>
        <v>0</v>
      </c>
      <c r="U32" s="133"/>
      <c r="V32" s="133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</row>
    <row r="33" spans="1:74" s="4" customFormat="1" ht="14.25" customHeight="1">
      <c r="A33" s="199"/>
      <c r="B33" s="17"/>
      <c r="C33" s="2"/>
      <c r="D33" s="21"/>
      <c r="E33" s="21"/>
      <c r="F33" s="21"/>
      <c r="G33" s="21"/>
      <c r="H33" s="21"/>
      <c r="I33" s="5"/>
      <c r="J33" s="5"/>
      <c r="K33" s="5"/>
      <c r="L33" s="5"/>
      <c r="M33" s="5"/>
      <c r="N33" s="5"/>
      <c r="O33" s="68">
        <f t="shared" si="13"/>
        <v>0</v>
      </c>
      <c r="P33" s="69">
        <f t="shared" si="14"/>
        <v>0</v>
      </c>
      <c r="Q33" s="69">
        <f t="shared" si="15"/>
        <v>0</v>
      </c>
      <c r="R33" s="69">
        <f t="shared" si="16"/>
        <v>0</v>
      </c>
      <c r="S33" s="69">
        <f t="shared" si="17"/>
        <v>0</v>
      </c>
      <c r="T33" s="93">
        <f t="shared" si="18"/>
        <v>0</v>
      </c>
      <c r="U33" s="66"/>
      <c r="V33" s="6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1:74" s="149" customFormat="1" ht="14.25" customHeight="1">
      <c r="A34" s="199"/>
      <c r="B34" s="135" t="s">
        <v>115</v>
      </c>
      <c r="C34" s="143"/>
      <c r="D34" s="144"/>
      <c r="E34" s="144"/>
      <c r="F34" s="144"/>
      <c r="G34" s="144"/>
      <c r="H34" s="144"/>
      <c r="I34" s="155"/>
      <c r="J34" s="155"/>
      <c r="K34" s="155"/>
      <c r="L34" s="155"/>
      <c r="M34" s="155"/>
      <c r="N34" s="145"/>
      <c r="O34" s="151">
        <f t="shared" si="13"/>
        <v>0</v>
      </c>
      <c r="P34" s="152">
        <f t="shared" si="14"/>
        <v>0</v>
      </c>
      <c r="Q34" s="152">
        <f t="shared" si="15"/>
        <v>0</v>
      </c>
      <c r="R34" s="152">
        <f t="shared" si="16"/>
        <v>0</v>
      </c>
      <c r="S34" s="152">
        <f t="shared" si="17"/>
        <v>0</v>
      </c>
      <c r="T34" s="153">
        <f t="shared" si="18"/>
        <v>0</v>
      </c>
      <c r="U34" s="154"/>
      <c r="V34" s="154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</row>
    <row r="35" spans="1:74" s="4" customFormat="1" ht="14.25" customHeight="1">
      <c r="A35" s="199">
        <v>5319</v>
      </c>
      <c r="B35" s="2" t="s">
        <v>12</v>
      </c>
      <c r="C35" s="59"/>
      <c r="D35" s="21"/>
      <c r="E35" s="21"/>
      <c r="F35" s="21"/>
      <c r="G35" s="21"/>
      <c r="H35" s="21"/>
      <c r="I35" s="82">
        <v>0</v>
      </c>
      <c r="J35" s="89">
        <v>0</v>
      </c>
      <c r="K35" s="89">
        <v>0</v>
      </c>
      <c r="L35" s="89">
        <v>0</v>
      </c>
      <c r="M35" s="89">
        <v>0</v>
      </c>
      <c r="N35" s="5">
        <f>SUM(I35:M35)</f>
        <v>0</v>
      </c>
      <c r="O35" s="68">
        <f t="shared" si="13"/>
        <v>0</v>
      </c>
      <c r="P35" s="69">
        <f t="shared" si="14"/>
        <v>0</v>
      </c>
      <c r="Q35" s="69">
        <f t="shared" si="15"/>
        <v>0</v>
      </c>
      <c r="R35" s="69">
        <f t="shared" si="16"/>
        <v>0</v>
      </c>
      <c r="S35" s="69">
        <f t="shared" si="17"/>
        <v>0</v>
      </c>
      <c r="T35" s="93">
        <f t="shared" si="18"/>
        <v>0</v>
      </c>
      <c r="U35" s="66"/>
      <c r="V35" s="66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1:74" s="33" customFormat="1" ht="14.25" customHeight="1">
      <c r="A36" s="199"/>
      <c r="B36" s="36" t="s">
        <v>13</v>
      </c>
      <c r="C36" s="27"/>
      <c r="D36" s="28"/>
      <c r="E36" s="28"/>
      <c r="F36" s="28"/>
      <c r="G36" s="28"/>
      <c r="H36" s="28"/>
      <c r="I36" s="30">
        <f>SUM(I35)</f>
        <v>0</v>
      </c>
      <c r="J36" s="30">
        <f>SUM(J35)</f>
        <v>0</v>
      </c>
      <c r="K36" s="30">
        <f>SUM(K35)</f>
        <v>0</v>
      </c>
      <c r="L36" s="30">
        <f>SUM(L35)</f>
        <v>0</v>
      </c>
      <c r="M36" s="30">
        <f>SUM(M35)</f>
        <v>0</v>
      </c>
      <c r="N36" s="30">
        <f>SUM(I36:M36)</f>
        <v>0</v>
      </c>
      <c r="O36" s="68">
        <f t="shared" si="13"/>
        <v>0</v>
      </c>
      <c r="P36" s="69">
        <f t="shared" si="14"/>
        <v>0</v>
      </c>
      <c r="Q36" s="69">
        <f t="shared" si="15"/>
        <v>0</v>
      </c>
      <c r="R36" s="69">
        <f t="shared" si="16"/>
        <v>0</v>
      </c>
      <c r="S36" s="69">
        <f t="shared" si="17"/>
        <v>0</v>
      </c>
      <c r="T36" s="93">
        <f t="shared" si="18"/>
        <v>0</v>
      </c>
      <c r="U36" s="67"/>
      <c r="V36" s="67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</row>
    <row r="37" spans="1:74" s="33" customFormat="1" ht="14.25" customHeight="1">
      <c r="A37" s="199"/>
      <c r="B37" s="27"/>
      <c r="C37" s="27"/>
      <c r="D37" s="28"/>
      <c r="E37" s="28"/>
      <c r="F37" s="28"/>
      <c r="G37" s="28"/>
      <c r="H37" s="28"/>
      <c r="I37" s="37"/>
      <c r="J37" s="37"/>
      <c r="K37" s="37"/>
      <c r="L37" s="37"/>
      <c r="M37" s="37"/>
      <c r="N37" s="37"/>
      <c r="O37" s="68">
        <f t="shared" si="13"/>
        <v>0</v>
      </c>
      <c r="P37" s="69">
        <f t="shared" si="14"/>
        <v>0</v>
      </c>
      <c r="Q37" s="69">
        <f t="shared" si="15"/>
        <v>0</v>
      </c>
      <c r="R37" s="69">
        <f t="shared" si="16"/>
        <v>0</v>
      </c>
      <c r="S37" s="69">
        <f t="shared" si="17"/>
        <v>0</v>
      </c>
      <c r="T37" s="93">
        <f t="shared" si="18"/>
        <v>0</v>
      </c>
      <c r="U37" s="67"/>
      <c r="V37" s="67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</row>
    <row r="38" spans="1:74" s="149" customFormat="1" ht="14.25" customHeight="1">
      <c r="A38" s="199"/>
      <c r="B38" s="135" t="s">
        <v>116</v>
      </c>
      <c r="C38" s="143"/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N38" s="145"/>
      <c r="O38" s="151">
        <f t="shared" si="13"/>
        <v>0</v>
      </c>
      <c r="P38" s="152">
        <f t="shared" si="14"/>
        <v>0</v>
      </c>
      <c r="Q38" s="152">
        <f t="shared" si="15"/>
        <v>0</v>
      </c>
      <c r="R38" s="152">
        <f t="shared" si="16"/>
        <v>0</v>
      </c>
      <c r="S38" s="152">
        <f t="shared" si="17"/>
        <v>0</v>
      </c>
      <c r="T38" s="153">
        <f t="shared" si="18"/>
        <v>0</v>
      </c>
      <c r="U38" s="154"/>
      <c r="V38" s="154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</row>
    <row r="39" spans="1:74" s="4" customFormat="1" ht="14.25" customHeight="1">
      <c r="A39" s="199">
        <v>1872</v>
      </c>
      <c r="B39" s="2" t="s">
        <v>50</v>
      </c>
      <c r="C39" s="2"/>
      <c r="D39" s="21"/>
      <c r="E39" s="21"/>
      <c r="F39" s="21"/>
      <c r="G39" s="21"/>
      <c r="H39" s="21"/>
      <c r="I39" s="35">
        <v>0</v>
      </c>
      <c r="J39" s="89">
        <v>0</v>
      </c>
      <c r="K39" s="89">
        <v>0</v>
      </c>
      <c r="L39" s="89">
        <v>0</v>
      </c>
      <c r="M39" s="89">
        <v>0</v>
      </c>
      <c r="N39" s="5">
        <f>SUM(I39:M39)</f>
        <v>0</v>
      </c>
      <c r="O39" s="68">
        <f t="shared" si="13"/>
        <v>0</v>
      </c>
      <c r="P39" s="69">
        <f t="shared" si="14"/>
        <v>0</v>
      </c>
      <c r="Q39" s="69">
        <f t="shared" si="15"/>
        <v>0</v>
      </c>
      <c r="R39" s="69">
        <f t="shared" si="16"/>
        <v>0</v>
      </c>
      <c r="S39" s="69">
        <f t="shared" si="17"/>
        <v>0</v>
      </c>
      <c r="T39" s="93">
        <f t="shared" si="18"/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</row>
    <row r="40" spans="1:74" s="4" customFormat="1" ht="14.25" customHeight="1">
      <c r="A40" s="199">
        <v>1872</v>
      </c>
      <c r="B40" s="2" t="s">
        <v>14</v>
      </c>
      <c r="C40" s="2"/>
      <c r="D40" s="21"/>
      <c r="E40" s="21"/>
      <c r="F40" s="21"/>
      <c r="G40" s="21"/>
      <c r="H40" s="21"/>
      <c r="I40" s="35">
        <v>0</v>
      </c>
      <c r="J40" s="89">
        <v>0</v>
      </c>
      <c r="K40" s="89">
        <v>0</v>
      </c>
      <c r="L40" s="89">
        <v>0</v>
      </c>
      <c r="M40" s="89">
        <v>0</v>
      </c>
      <c r="N40" s="5">
        <f>SUM(I40:M40)</f>
        <v>0</v>
      </c>
      <c r="O40" s="68">
        <f t="shared" si="13"/>
        <v>0</v>
      </c>
      <c r="P40" s="69">
        <f t="shared" si="14"/>
        <v>0</v>
      </c>
      <c r="Q40" s="69">
        <f t="shared" si="15"/>
        <v>0</v>
      </c>
      <c r="R40" s="69">
        <f t="shared" si="16"/>
        <v>0</v>
      </c>
      <c r="S40" s="69">
        <f t="shared" si="17"/>
        <v>0</v>
      </c>
      <c r="T40" s="93">
        <f t="shared" si="18"/>
        <v>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</row>
    <row r="41" spans="1:74" s="33" customFormat="1" ht="14.25" customHeight="1">
      <c r="A41" s="199"/>
      <c r="B41" s="36" t="s">
        <v>15</v>
      </c>
      <c r="C41" s="27"/>
      <c r="D41" s="28"/>
      <c r="E41" s="28"/>
      <c r="F41" s="28"/>
      <c r="G41" s="28"/>
      <c r="H41" s="28"/>
      <c r="I41" s="30">
        <f>SUM(I39:I40)</f>
        <v>0</v>
      </c>
      <c r="J41" s="30">
        <f>SUM(J39:J40)</f>
        <v>0</v>
      </c>
      <c r="K41" s="30">
        <f>SUM(K39:K40)</f>
        <v>0</v>
      </c>
      <c r="L41" s="30">
        <f>SUM(L39:L40)</f>
        <v>0</v>
      </c>
      <c r="M41" s="30">
        <f>SUM(M39:M40)</f>
        <v>0</v>
      </c>
      <c r="N41" s="30">
        <f>SUM(I41:M41)</f>
        <v>0</v>
      </c>
      <c r="O41" s="68">
        <f t="shared" si="13"/>
        <v>0</v>
      </c>
      <c r="P41" s="69">
        <f t="shared" si="14"/>
        <v>0</v>
      </c>
      <c r="Q41" s="69">
        <f t="shared" si="15"/>
        <v>0</v>
      </c>
      <c r="R41" s="69">
        <f t="shared" si="16"/>
        <v>0</v>
      </c>
      <c r="S41" s="69">
        <f t="shared" si="17"/>
        <v>0</v>
      </c>
      <c r="T41" s="93">
        <f t="shared" si="18"/>
        <v>0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</row>
    <row r="42" spans="1:74" s="33" customFormat="1" ht="14.25" customHeight="1">
      <c r="A42" s="199"/>
      <c r="B42" s="27"/>
      <c r="C42" s="27"/>
      <c r="D42" s="28"/>
      <c r="E42" s="28"/>
      <c r="F42" s="28"/>
      <c r="G42" s="28"/>
      <c r="H42" s="28"/>
      <c r="I42" s="37"/>
      <c r="J42" s="37"/>
      <c r="K42" s="37"/>
      <c r="L42" s="37"/>
      <c r="M42" s="37"/>
      <c r="N42" s="37"/>
      <c r="O42" s="68">
        <f t="shared" si="13"/>
        <v>0</v>
      </c>
      <c r="P42" s="69">
        <f t="shared" si="14"/>
        <v>0</v>
      </c>
      <c r="Q42" s="69">
        <f t="shared" si="15"/>
        <v>0</v>
      </c>
      <c r="R42" s="69">
        <f t="shared" si="16"/>
        <v>0</v>
      </c>
      <c r="S42" s="69">
        <f t="shared" si="17"/>
        <v>0</v>
      </c>
      <c r="T42" s="93">
        <f t="shared" si="18"/>
        <v>0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</row>
    <row r="43" spans="1:74" s="149" customFormat="1" ht="14.25" customHeight="1">
      <c r="A43" s="199"/>
      <c r="B43" s="135" t="s">
        <v>16</v>
      </c>
      <c r="D43" s="143"/>
      <c r="E43" s="144"/>
      <c r="F43" s="144"/>
      <c r="G43" s="144"/>
      <c r="H43" s="144"/>
      <c r="I43" s="145"/>
      <c r="J43" s="145"/>
      <c r="K43" s="145"/>
      <c r="L43" s="145"/>
      <c r="M43" s="145"/>
      <c r="N43" s="145"/>
      <c r="O43" s="151">
        <f t="shared" si="13"/>
        <v>0</v>
      </c>
      <c r="P43" s="152">
        <f t="shared" si="14"/>
        <v>0</v>
      </c>
      <c r="Q43" s="152">
        <f t="shared" si="15"/>
        <v>0</v>
      </c>
      <c r="R43" s="152">
        <f t="shared" si="16"/>
        <v>0</v>
      </c>
      <c r="S43" s="152">
        <f t="shared" si="17"/>
        <v>0</v>
      </c>
      <c r="T43" s="153">
        <f t="shared" si="18"/>
        <v>0</v>
      </c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</row>
    <row r="44" spans="1:74" s="4" customFormat="1" ht="15" customHeight="1" thickBot="1">
      <c r="A44" s="199">
        <v>5228</v>
      </c>
      <c r="B44" s="11"/>
      <c r="C44" s="86"/>
      <c r="E44" s="21"/>
      <c r="F44" s="21"/>
      <c r="G44" s="21"/>
      <c r="H44" s="21"/>
      <c r="I44" s="35">
        <v>0</v>
      </c>
      <c r="J44" s="89">
        <v>0</v>
      </c>
      <c r="K44" s="89">
        <v>0</v>
      </c>
      <c r="L44" s="89">
        <v>0</v>
      </c>
      <c r="M44" s="89">
        <v>0</v>
      </c>
      <c r="N44" s="5">
        <f aca="true" t="shared" si="19" ref="N44:N51">SUM(I44:M44)</f>
        <v>0</v>
      </c>
      <c r="O44" s="100">
        <f>B25</f>
        <v>0</v>
      </c>
      <c r="P44" s="101">
        <f>($O25/12*$D$115)+($P25/12*$D$116)</f>
        <v>0</v>
      </c>
      <c r="Q44" s="101">
        <f>($P25/12*$E$115)+($Q25/12*$E$116)</f>
        <v>0</v>
      </c>
      <c r="R44" s="101">
        <f>($Q25/12*$F$115)+($R25/12*$F$116)</f>
        <v>0</v>
      </c>
      <c r="S44" s="101">
        <f>($R25/12*$G$115)+($S25/12*$G$116)</f>
        <v>0</v>
      </c>
      <c r="T44" s="102">
        <f>($S25/12*$H$115)+($T25/12*$H$116)</f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</row>
    <row r="45" spans="1:74" s="4" customFormat="1" ht="14.25" customHeight="1">
      <c r="A45" s="199">
        <v>5229</v>
      </c>
      <c r="B45" s="11"/>
      <c r="C45" s="2"/>
      <c r="D45" s="21"/>
      <c r="E45" s="8"/>
      <c r="F45" s="86"/>
      <c r="G45" s="21"/>
      <c r="H45" s="21"/>
      <c r="I45" s="35">
        <v>0</v>
      </c>
      <c r="J45" s="89">
        <v>0</v>
      </c>
      <c r="K45" s="89">
        <v>0</v>
      </c>
      <c r="L45" s="89">
        <v>0</v>
      </c>
      <c r="M45" s="89">
        <v>0</v>
      </c>
      <c r="N45" s="5">
        <f t="shared" si="19"/>
        <v>0</v>
      </c>
      <c r="O45" s="2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</row>
    <row r="46" spans="1:74" s="4" customFormat="1" ht="14.25" customHeight="1">
      <c r="A46" s="199">
        <v>5231</v>
      </c>
      <c r="B46" s="9" t="s">
        <v>90</v>
      </c>
      <c r="C46" s="2"/>
      <c r="D46" s="21"/>
      <c r="E46" s="8"/>
      <c r="F46" s="86"/>
      <c r="G46" s="21"/>
      <c r="H46" s="21"/>
      <c r="I46" s="35">
        <v>0</v>
      </c>
      <c r="J46" s="89">
        <v>0</v>
      </c>
      <c r="K46" s="89">
        <v>0</v>
      </c>
      <c r="L46" s="89">
        <v>0</v>
      </c>
      <c r="M46" s="89">
        <v>0</v>
      </c>
      <c r="N46" s="5">
        <f t="shared" si="19"/>
        <v>0</v>
      </c>
      <c r="O46" s="2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</row>
    <row r="47" spans="1:74" s="4" customFormat="1" ht="14.25" customHeight="1">
      <c r="A47" s="199">
        <v>5233</v>
      </c>
      <c r="B47" s="9" t="s">
        <v>91</v>
      </c>
      <c r="C47" s="2"/>
      <c r="D47" s="21"/>
      <c r="E47" s="8"/>
      <c r="F47" s="86"/>
      <c r="G47" s="21"/>
      <c r="H47" s="21"/>
      <c r="I47" s="35">
        <v>0</v>
      </c>
      <c r="J47" s="89">
        <v>0</v>
      </c>
      <c r="K47" s="89">
        <v>0</v>
      </c>
      <c r="L47" s="89">
        <v>0</v>
      </c>
      <c r="M47" s="89">
        <v>0</v>
      </c>
      <c r="N47" s="5">
        <f t="shared" si="19"/>
        <v>0</v>
      </c>
      <c r="O47" s="2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</row>
    <row r="48" spans="1:74" s="4" customFormat="1" ht="14.25" customHeight="1">
      <c r="A48" s="199"/>
      <c r="B48" s="11"/>
      <c r="C48" s="2"/>
      <c r="D48" s="21"/>
      <c r="E48" s="8"/>
      <c r="F48" s="86"/>
      <c r="G48" s="21"/>
      <c r="H48" s="21"/>
      <c r="I48" s="35">
        <v>0</v>
      </c>
      <c r="J48" s="89">
        <v>0</v>
      </c>
      <c r="K48" s="89">
        <v>0</v>
      </c>
      <c r="L48" s="89">
        <v>0</v>
      </c>
      <c r="M48" s="89">
        <v>0</v>
      </c>
      <c r="N48" s="5">
        <f t="shared" si="19"/>
        <v>0</v>
      </c>
      <c r="O48" s="2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</row>
    <row r="49" spans="1:74" s="4" customFormat="1" ht="14.25" customHeight="1">
      <c r="A49" s="199"/>
      <c r="B49" s="11"/>
      <c r="C49" s="2"/>
      <c r="D49" s="21"/>
      <c r="E49" s="8"/>
      <c r="F49" s="86"/>
      <c r="G49" s="21"/>
      <c r="H49" s="21"/>
      <c r="I49" s="35">
        <v>0</v>
      </c>
      <c r="J49" s="89">
        <v>0</v>
      </c>
      <c r="K49" s="89">
        <v>0</v>
      </c>
      <c r="L49" s="89">
        <v>0</v>
      </c>
      <c r="M49" s="89">
        <v>0</v>
      </c>
      <c r="N49" s="5">
        <f t="shared" si="19"/>
        <v>0</v>
      </c>
      <c r="O49" s="2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</row>
    <row r="50" spans="1:74" s="4" customFormat="1" ht="14.25" customHeight="1">
      <c r="A50" s="199"/>
      <c r="B50" s="11"/>
      <c r="C50" s="2"/>
      <c r="D50" s="21"/>
      <c r="E50" s="21"/>
      <c r="F50" s="21"/>
      <c r="G50" s="21"/>
      <c r="H50" s="21"/>
      <c r="I50" s="35">
        <v>0</v>
      </c>
      <c r="J50" s="89">
        <v>0</v>
      </c>
      <c r="K50" s="89">
        <v>0</v>
      </c>
      <c r="L50" s="89">
        <v>0</v>
      </c>
      <c r="M50" s="89">
        <v>0</v>
      </c>
      <c r="N50" s="5">
        <f t="shared" si="19"/>
        <v>0</v>
      </c>
      <c r="O50" s="2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</row>
    <row r="51" spans="1:74" s="4" customFormat="1" ht="14.25" customHeight="1">
      <c r="A51" s="199"/>
      <c r="B51" s="34"/>
      <c r="C51" s="2"/>
      <c r="D51" s="21"/>
      <c r="E51" s="21"/>
      <c r="F51" s="21"/>
      <c r="G51" s="21"/>
      <c r="H51" s="21"/>
      <c r="I51" s="35">
        <v>0</v>
      </c>
      <c r="J51" s="89">
        <v>0</v>
      </c>
      <c r="K51" s="89">
        <v>0</v>
      </c>
      <c r="L51" s="89">
        <v>0</v>
      </c>
      <c r="M51" s="89">
        <v>0</v>
      </c>
      <c r="N51" s="5">
        <f t="shared" si="19"/>
        <v>0</v>
      </c>
      <c r="O51" s="2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</row>
    <row r="52" spans="1:74" s="33" customFormat="1" ht="14.25" customHeight="1">
      <c r="A52" s="199"/>
      <c r="B52" s="36" t="s">
        <v>17</v>
      </c>
      <c r="C52" s="27"/>
      <c r="D52" s="28"/>
      <c r="E52" s="28"/>
      <c r="F52" s="28"/>
      <c r="G52" s="28"/>
      <c r="H52" s="28"/>
      <c r="I52" s="30">
        <f>SUM(I44:I51)</f>
        <v>0</v>
      </c>
      <c r="J52" s="30">
        <f>SUM(J44:J51)</f>
        <v>0</v>
      </c>
      <c r="K52" s="30">
        <f>SUM(K44:K51)</f>
        <v>0</v>
      </c>
      <c r="L52" s="30">
        <f>SUM(L44:L51)</f>
        <v>0</v>
      </c>
      <c r="M52" s="30">
        <f>SUM(M44:M51)</f>
        <v>0</v>
      </c>
      <c r="N52" s="30">
        <f>SUM(I52:M52)</f>
        <v>0</v>
      </c>
      <c r="O52" s="32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</row>
    <row r="53" spans="1:74" s="4" customFormat="1" ht="15" customHeight="1">
      <c r="A53" s="199"/>
      <c r="B53" s="2"/>
      <c r="C53" s="2"/>
      <c r="D53" s="21"/>
      <c r="E53" s="21"/>
      <c r="F53" s="21"/>
      <c r="G53" s="21"/>
      <c r="H53" s="21"/>
      <c r="I53" s="5"/>
      <c r="J53" s="5"/>
      <c r="K53" s="5"/>
      <c r="L53" s="5"/>
      <c r="M53" s="5"/>
      <c r="N53" s="5"/>
      <c r="O53" s="2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</row>
    <row r="54" spans="1:74" s="149" customFormat="1" ht="14.25" customHeight="1">
      <c r="A54" s="199"/>
      <c r="B54" s="142" t="s">
        <v>18</v>
      </c>
      <c r="C54" s="143"/>
      <c r="D54" s="144"/>
      <c r="E54" s="144"/>
      <c r="F54" s="144"/>
      <c r="G54" s="144"/>
      <c r="H54" s="144"/>
      <c r="I54" s="145"/>
      <c r="J54" s="145"/>
      <c r="K54" s="145"/>
      <c r="L54" s="145"/>
      <c r="M54" s="145"/>
      <c r="N54" s="145"/>
      <c r="O54" s="146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</row>
    <row r="55" spans="1:74" s="4" customFormat="1" ht="14.25" customHeight="1">
      <c r="A55" s="199">
        <v>5200</v>
      </c>
      <c r="B55" s="2" t="s">
        <v>51</v>
      </c>
      <c r="C55" s="2" t="s">
        <v>33</v>
      </c>
      <c r="D55" s="21"/>
      <c r="E55" s="21"/>
      <c r="F55" s="21"/>
      <c r="G55" s="21"/>
      <c r="H55" s="21"/>
      <c r="I55" s="74">
        <v>0</v>
      </c>
      <c r="J55" s="90">
        <v>0</v>
      </c>
      <c r="K55" s="90">
        <v>0</v>
      </c>
      <c r="L55" s="90">
        <v>0</v>
      </c>
      <c r="M55" s="90">
        <v>0</v>
      </c>
      <c r="N55" s="5">
        <f>SUM(I55:M55)</f>
        <v>0</v>
      </c>
      <c r="O55" s="2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</row>
    <row r="56" spans="1:74" s="4" customFormat="1" ht="14.25" customHeight="1">
      <c r="A56" s="199">
        <v>5209</v>
      </c>
      <c r="B56" s="2" t="s">
        <v>56</v>
      </c>
      <c r="C56" s="2"/>
      <c r="D56" s="21"/>
      <c r="E56" s="21"/>
      <c r="F56" s="21"/>
      <c r="G56" s="21"/>
      <c r="H56" s="21"/>
      <c r="I56" s="74">
        <v>0</v>
      </c>
      <c r="J56" s="90">
        <v>0</v>
      </c>
      <c r="K56" s="90">
        <v>0</v>
      </c>
      <c r="L56" s="90">
        <v>0</v>
      </c>
      <c r="M56" s="90">
        <v>0</v>
      </c>
      <c r="N56" s="5">
        <f>SUM(I56:M56)</f>
        <v>0</v>
      </c>
      <c r="O56" s="2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</row>
    <row r="57" spans="1:74" s="33" customFormat="1" ht="14.25" customHeight="1">
      <c r="A57" s="199"/>
      <c r="B57" s="36" t="s">
        <v>19</v>
      </c>
      <c r="C57" s="27"/>
      <c r="D57" s="28"/>
      <c r="E57" s="28"/>
      <c r="F57" s="28"/>
      <c r="G57" s="28"/>
      <c r="H57" s="28"/>
      <c r="I57" s="29">
        <f>SUM(I55:I56)</f>
        <v>0</v>
      </c>
      <c r="J57" s="29">
        <f>SUM(J55:J56)</f>
        <v>0</v>
      </c>
      <c r="K57" s="29">
        <f>SUM(K55:K56)</f>
        <v>0</v>
      </c>
      <c r="L57" s="29">
        <f>SUM(L55:L56)</f>
        <v>0</v>
      </c>
      <c r="M57" s="29">
        <f>SUM(M55:M56)</f>
        <v>0</v>
      </c>
      <c r="N57" s="30">
        <f>SUM(I57:M57)</f>
        <v>0</v>
      </c>
      <c r="O57" s="32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</row>
    <row r="58" spans="1:74" s="4" customFormat="1" ht="14.25" customHeight="1">
      <c r="A58" s="199"/>
      <c r="C58" s="2"/>
      <c r="D58" s="21"/>
      <c r="E58" s="21"/>
      <c r="F58" s="21"/>
      <c r="G58" s="21"/>
      <c r="H58" s="21"/>
      <c r="I58" s="38"/>
      <c r="J58" s="38"/>
      <c r="K58" s="38"/>
      <c r="L58" s="38"/>
      <c r="M58" s="38"/>
      <c r="N58" s="5"/>
      <c r="O58" s="2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</row>
    <row r="59" spans="1:74" s="149" customFormat="1" ht="14.25" customHeight="1">
      <c r="A59" s="199"/>
      <c r="B59" s="135" t="s">
        <v>20</v>
      </c>
      <c r="C59" s="143"/>
      <c r="D59" s="144"/>
      <c r="E59" s="144"/>
      <c r="F59" s="144"/>
      <c r="G59" s="144"/>
      <c r="H59" s="144"/>
      <c r="I59" s="145"/>
      <c r="J59" s="145"/>
      <c r="K59" s="145"/>
      <c r="L59" s="145"/>
      <c r="M59" s="145"/>
      <c r="N59" s="145"/>
      <c r="O59" s="146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</row>
    <row r="60" spans="1:74" s="4" customFormat="1" ht="13.5" customHeight="1">
      <c r="A60" s="199">
        <v>4173</v>
      </c>
      <c r="B60" s="2" t="s">
        <v>30</v>
      </c>
      <c r="C60" s="2"/>
      <c r="D60" s="21"/>
      <c r="E60" s="21"/>
      <c r="F60" s="21"/>
      <c r="G60" s="21"/>
      <c r="H60" s="21"/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5">
        <f>SUM(I60:M60)</f>
        <v>0</v>
      </c>
      <c r="O60" s="2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</row>
    <row r="61" spans="1:74" s="4" customFormat="1" ht="12.75" customHeight="1">
      <c r="A61" s="199">
        <v>5334</v>
      </c>
      <c r="B61" s="9" t="s">
        <v>42</v>
      </c>
      <c r="C61" s="2"/>
      <c r="D61" s="21"/>
      <c r="E61" s="21"/>
      <c r="F61" s="21"/>
      <c r="G61" s="21"/>
      <c r="H61" s="21"/>
      <c r="I61" s="35">
        <v>0</v>
      </c>
      <c r="J61" s="89">
        <v>0</v>
      </c>
      <c r="K61" s="89">
        <v>0</v>
      </c>
      <c r="L61" s="89">
        <v>0</v>
      </c>
      <c r="M61" s="89">
        <v>0</v>
      </c>
      <c r="N61" s="5">
        <f>SUM(I61:M61)</f>
        <v>0</v>
      </c>
      <c r="O61" s="2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</row>
    <row r="62" spans="1:74" s="4" customFormat="1" ht="12.75" customHeight="1">
      <c r="A62" s="199">
        <v>5335</v>
      </c>
      <c r="B62" s="9" t="s">
        <v>89</v>
      </c>
      <c r="C62" s="2" t="s">
        <v>92</v>
      </c>
      <c r="D62" s="107"/>
      <c r="E62" s="21"/>
      <c r="F62" s="21"/>
      <c r="G62" s="21"/>
      <c r="H62" s="21"/>
      <c r="I62" s="185">
        <v>0</v>
      </c>
      <c r="J62" s="185">
        <v>0</v>
      </c>
      <c r="K62" s="185">
        <v>0</v>
      </c>
      <c r="L62" s="185">
        <v>0</v>
      </c>
      <c r="M62" s="185">
        <v>0</v>
      </c>
      <c r="N62" s="5">
        <f>SUM(I62:M62)</f>
        <v>0</v>
      </c>
      <c r="O62" s="2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</row>
    <row r="63" spans="1:74" s="4" customFormat="1" ht="12.75" customHeight="1">
      <c r="A63" s="199">
        <v>5340</v>
      </c>
      <c r="B63" s="9" t="s">
        <v>88</v>
      </c>
      <c r="C63" s="2"/>
      <c r="D63" s="21"/>
      <c r="E63" s="21"/>
      <c r="F63" s="21"/>
      <c r="G63" s="21"/>
      <c r="H63" s="21"/>
      <c r="I63" s="35">
        <v>0</v>
      </c>
      <c r="J63" s="89">
        <v>0</v>
      </c>
      <c r="K63" s="89">
        <v>0</v>
      </c>
      <c r="L63" s="89">
        <v>0</v>
      </c>
      <c r="M63" s="89">
        <v>0</v>
      </c>
      <c r="N63" s="5">
        <f aca="true" t="shared" si="20" ref="N63:N69">SUM(I63:M63)</f>
        <v>0</v>
      </c>
      <c r="O63" s="2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</row>
    <row r="64" spans="1:74" s="4" customFormat="1" ht="12.75" customHeight="1">
      <c r="A64" s="198"/>
      <c r="C64" s="2"/>
      <c r="D64" s="21"/>
      <c r="E64" s="21"/>
      <c r="F64" s="21"/>
      <c r="G64" s="21"/>
      <c r="H64" s="21"/>
      <c r="I64" s="35">
        <v>0</v>
      </c>
      <c r="J64" s="89">
        <v>0</v>
      </c>
      <c r="K64" s="89">
        <v>0</v>
      </c>
      <c r="L64" s="89">
        <v>0</v>
      </c>
      <c r="M64" s="89">
        <v>0</v>
      </c>
      <c r="N64" s="5">
        <f t="shared" si="20"/>
        <v>0</v>
      </c>
      <c r="O64" s="2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</row>
    <row r="65" spans="1:74" s="4" customFormat="1" ht="12.75" customHeight="1">
      <c r="A65" s="198"/>
      <c r="C65" s="2"/>
      <c r="D65" s="21"/>
      <c r="E65" s="21"/>
      <c r="F65" s="21"/>
      <c r="G65" s="21"/>
      <c r="H65" s="21"/>
      <c r="I65" s="35">
        <v>0</v>
      </c>
      <c r="J65" s="89">
        <v>0</v>
      </c>
      <c r="K65" s="89">
        <v>0</v>
      </c>
      <c r="L65" s="89">
        <v>0</v>
      </c>
      <c r="M65" s="89">
        <v>0</v>
      </c>
      <c r="N65" s="5">
        <f t="shared" si="20"/>
        <v>0</v>
      </c>
      <c r="O65" s="2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</row>
    <row r="66" spans="1:74" s="4" customFormat="1" ht="12.75" customHeight="1">
      <c r="A66" s="199"/>
      <c r="B66" s="56"/>
      <c r="C66" s="2"/>
      <c r="D66" s="21"/>
      <c r="E66" s="21"/>
      <c r="F66" s="21"/>
      <c r="G66" s="21"/>
      <c r="H66" s="21"/>
      <c r="I66" s="35">
        <v>0</v>
      </c>
      <c r="J66" s="89">
        <v>0</v>
      </c>
      <c r="K66" s="89">
        <v>0</v>
      </c>
      <c r="L66" s="89">
        <v>0</v>
      </c>
      <c r="M66" s="89">
        <v>0</v>
      </c>
      <c r="N66" s="5">
        <f t="shared" si="20"/>
        <v>0</v>
      </c>
      <c r="O66" s="2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</row>
    <row r="67" spans="1:74" s="4" customFormat="1" ht="12.75" customHeight="1">
      <c r="A67" s="199"/>
      <c r="B67" s="56"/>
      <c r="C67" s="2"/>
      <c r="D67" s="21"/>
      <c r="E67" s="21"/>
      <c r="F67" s="21"/>
      <c r="G67" s="21"/>
      <c r="H67" s="21"/>
      <c r="I67" s="35">
        <v>0</v>
      </c>
      <c r="J67" s="89">
        <v>0</v>
      </c>
      <c r="K67" s="89">
        <v>0</v>
      </c>
      <c r="L67" s="89">
        <v>0</v>
      </c>
      <c r="M67" s="89">
        <v>0</v>
      </c>
      <c r="N67" s="5">
        <f t="shared" si="20"/>
        <v>0</v>
      </c>
      <c r="O67" s="2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</row>
    <row r="68" spans="1:74" s="4" customFormat="1" ht="12.75" customHeight="1">
      <c r="A68" s="199"/>
      <c r="B68" s="56"/>
      <c r="C68" s="2"/>
      <c r="D68" s="21"/>
      <c r="E68" s="21"/>
      <c r="F68" s="21"/>
      <c r="G68" s="21"/>
      <c r="H68" s="21"/>
      <c r="I68" s="35">
        <v>0</v>
      </c>
      <c r="J68" s="89">
        <v>0</v>
      </c>
      <c r="K68" s="89">
        <v>0</v>
      </c>
      <c r="L68" s="89">
        <v>0</v>
      </c>
      <c r="M68" s="89">
        <v>0</v>
      </c>
      <c r="N68" s="5">
        <f t="shared" si="20"/>
        <v>0</v>
      </c>
      <c r="O68" s="2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</row>
    <row r="69" spans="1:74" s="4" customFormat="1" ht="12.75" customHeight="1">
      <c r="A69" s="199"/>
      <c r="B69" s="56"/>
      <c r="C69" s="2"/>
      <c r="D69" s="21"/>
      <c r="E69" s="21"/>
      <c r="F69" s="21"/>
      <c r="G69" s="21"/>
      <c r="H69" s="21"/>
      <c r="I69" s="35">
        <v>0</v>
      </c>
      <c r="J69" s="89">
        <v>0</v>
      </c>
      <c r="K69" s="89">
        <v>0</v>
      </c>
      <c r="L69" s="89">
        <v>0</v>
      </c>
      <c r="M69" s="89">
        <v>0</v>
      </c>
      <c r="N69" s="5">
        <f t="shared" si="20"/>
        <v>0</v>
      </c>
      <c r="O69" s="2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</row>
    <row r="70" spans="1:74" s="4" customFormat="1" ht="14.25" customHeight="1">
      <c r="A70" s="199">
        <v>5264</v>
      </c>
      <c r="B70" s="2" t="s">
        <v>66</v>
      </c>
      <c r="D70" s="21"/>
      <c r="E70" s="21"/>
      <c r="F70" s="21"/>
      <c r="G70" s="21"/>
      <c r="H70" s="21"/>
      <c r="I70" s="35">
        <v>0</v>
      </c>
      <c r="J70" s="89">
        <v>0</v>
      </c>
      <c r="K70" s="89">
        <v>0</v>
      </c>
      <c r="L70" s="89">
        <v>0</v>
      </c>
      <c r="M70" s="89">
        <v>0</v>
      </c>
      <c r="N70" s="5">
        <f>SUM(I70:M70)</f>
        <v>0</v>
      </c>
      <c r="O70" s="2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</row>
    <row r="71" spans="1:74" s="33" customFormat="1" ht="15">
      <c r="A71" s="199"/>
      <c r="B71" s="36" t="s">
        <v>21</v>
      </c>
      <c r="C71" s="2"/>
      <c r="D71" s="28"/>
      <c r="E71" s="28"/>
      <c r="F71" s="28"/>
      <c r="G71" s="28"/>
      <c r="H71" s="28"/>
      <c r="I71" s="29">
        <f>SUM(I60:I70)</f>
        <v>0</v>
      </c>
      <c r="J71" s="29">
        <f>SUM(J60:J70)</f>
        <v>0</v>
      </c>
      <c r="K71" s="29">
        <f>SUM(K60:K70)</f>
        <v>0</v>
      </c>
      <c r="L71" s="29">
        <f>SUM(L60:L70)</f>
        <v>0</v>
      </c>
      <c r="M71" s="29">
        <f>SUM(M60:M70)</f>
        <v>0</v>
      </c>
      <c r="N71" s="30">
        <f>SUM(I71:M71)</f>
        <v>0</v>
      </c>
      <c r="O71" s="32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</row>
    <row r="72" spans="1:74" s="33" customFormat="1" ht="15" hidden="1">
      <c r="A72" s="199"/>
      <c r="B72" s="36"/>
      <c r="C72" s="27"/>
      <c r="D72" s="28"/>
      <c r="E72" s="28"/>
      <c r="F72" s="28"/>
      <c r="G72" s="28"/>
      <c r="H72" s="28"/>
      <c r="I72" s="37"/>
      <c r="J72" s="37"/>
      <c r="K72" s="37"/>
      <c r="L72" s="37"/>
      <c r="M72" s="37"/>
      <c r="N72" s="37"/>
      <c r="O72" s="32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</row>
    <row r="73" spans="1:74" s="33" customFormat="1" ht="14.25" customHeight="1" hidden="1">
      <c r="A73" s="199"/>
      <c r="B73" s="27" t="s">
        <v>27</v>
      </c>
      <c r="C73" s="36"/>
      <c r="D73" s="36"/>
      <c r="E73" s="27"/>
      <c r="F73" s="27"/>
      <c r="G73" s="28"/>
      <c r="H73" s="28"/>
      <c r="I73" s="28"/>
      <c r="J73" s="28"/>
      <c r="K73" s="28"/>
      <c r="L73" s="28"/>
      <c r="M73" s="28"/>
      <c r="N73" s="37"/>
      <c r="O73" s="32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</row>
    <row r="74" spans="1:74" s="33" customFormat="1" ht="14.25" customHeight="1" hidden="1">
      <c r="A74" s="199"/>
      <c r="B74" s="79" t="s">
        <v>60</v>
      </c>
      <c r="C74" s="27" t="s">
        <v>93</v>
      </c>
      <c r="E74" s="28"/>
      <c r="F74" s="28"/>
      <c r="G74" s="28"/>
      <c r="H74" s="28"/>
      <c r="I74" s="37"/>
      <c r="J74" s="37"/>
      <c r="K74" s="37"/>
      <c r="L74" s="37"/>
      <c r="M74" s="37"/>
      <c r="N74" s="37"/>
      <c r="O74" s="32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</row>
    <row r="75" spans="1:74" s="33" customFormat="1" ht="14.25" customHeight="1" hidden="1">
      <c r="A75" s="199"/>
      <c r="B75" s="34" t="s">
        <v>28</v>
      </c>
      <c r="C75" s="27"/>
      <c r="E75" s="28"/>
      <c r="F75" s="28"/>
      <c r="G75" s="28"/>
      <c r="H75" s="28"/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5">
        <f>SUM(I75:M75)</f>
        <v>0</v>
      </c>
      <c r="O75" s="32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</row>
    <row r="76" spans="1:74" s="33" customFormat="1" ht="14.25" customHeight="1" hidden="1">
      <c r="A76" s="199"/>
      <c r="B76" s="34" t="s">
        <v>29</v>
      </c>
      <c r="C76" s="61"/>
      <c r="E76" s="28"/>
      <c r="F76" s="28"/>
      <c r="G76" s="28"/>
      <c r="H76" s="28"/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60">
        <f>SUM(I76:M76)</f>
        <v>0</v>
      </c>
      <c r="O76" s="32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</row>
    <row r="77" spans="1:74" s="33" customFormat="1" ht="14.25" customHeight="1" hidden="1">
      <c r="A77" s="199"/>
      <c r="B77" s="36" t="s">
        <v>43</v>
      </c>
      <c r="C77" s="27"/>
      <c r="E77" s="28"/>
      <c r="F77" s="28"/>
      <c r="G77" s="28"/>
      <c r="H77" s="28"/>
      <c r="I77" s="37">
        <f>SUM(I75:I76)</f>
        <v>0</v>
      </c>
      <c r="J77" s="37">
        <f>SUM(J75:J76)</f>
        <v>0</v>
      </c>
      <c r="K77" s="37">
        <f>SUM(K75:K76)</f>
        <v>0</v>
      </c>
      <c r="L77" s="37">
        <f>SUM(L75:L76)</f>
        <v>0</v>
      </c>
      <c r="M77" s="37">
        <f>SUM(M75:M76)</f>
        <v>0</v>
      </c>
      <c r="N77" s="30">
        <f>SUM(I77:M77)</f>
        <v>0</v>
      </c>
      <c r="O77" s="32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</row>
    <row r="78" spans="1:74" s="33" customFormat="1" ht="14.25" customHeight="1" hidden="1">
      <c r="A78" s="199"/>
      <c r="B78" s="36"/>
      <c r="C78" s="27"/>
      <c r="E78" s="28"/>
      <c r="F78" s="28"/>
      <c r="G78" s="28"/>
      <c r="H78" s="28"/>
      <c r="I78" s="37"/>
      <c r="J78" s="37"/>
      <c r="K78" s="37"/>
      <c r="L78" s="37"/>
      <c r="M78" s="37"/>
      <c r="N78" s="37"/>
      <c r="O78" s="32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</row>
    <row r="79" spans="1:74" s="33" customFormat="1" ht="14.25" customHeight="1" hidden="1">
      <c r="A79" s="199"/>
      <c r="B79" s="79" t="s">
        <v>60</v>
      </c>
      <c r="C79" s="27" t="s">
        <v>93</v>
      </c>
      <c r="E79" s="28"/>
      <c r="F79" s="28"/>
      <c r="G79" s="28"/>
      <c r="H79" s="28"/>
      <c r="I79" s="37"/>
      <c r="J79" s="37"/>
      <c r="K79" s="37"/>
      <c r="L79" s="37"/>
      <c r="M79" s="37"/>
      <c r="N79" s="37"/>
      <c r="O79" s="32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</row>
    <row r="80" spans="1:74" s="33" customFormat="1" ht="14.25" customHeight="1" hidden="1">
      <c r="A80" s="199"/>
      <c r="B80" s="34" t="s">
        <v>28</v>
      </c>
      <c r="C80" s="27"/>
      <c r="E80" s="28"/>
      <c r="F80" s="28"/>
      <c r="G80" s="28"/>
      <c r="H80" s="28"/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5">
        <f>SUM(I80:M80)</f>
        <v>0</v>
      </c>
      <c r="O80" s="32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</row>
    <row r="81" spans="1:74" s="33" customFormat="1" ht="14.25" customHeight="1" hidden="1">
      <c r="A81" s="199"/>
      <c r="B81" s="34" t="s">
        <v>29</v>
      </c>
      <c r="C81" s="61"/>
      <c r="E81" s="28"/>
      <c r="F81" s="28"/>
      <c r="G81" s="28"/>
      <c r="H81" s="28"/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60">
        <f>SUM(I81:M81)</f>
        <v>0</v>
      </c>
      <c r="O81" s="32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</row>
    <row r="82" spans="1:74" s="33" customFormat="1" ht="14.25" customHeight="1" hidden="1">
      <c r="A82" s="199"/>
      <c r="B82" s="36" t="s">
        <v>43</v>
      </c>
      <c r="C82" s="27"/>
      <c r="E82" s="28"/>
      <c r="F82" s="28"/>
      <c r="G82" s="28"/>
      <c r="H82" s="28"/>
      <c r="I82" s="37">
        <f>SUM(I80:I81)</f>
        <v>0</v>
      </c>
      <c r="J82" s="37">
        <f>SUM(J80:J81)</f>
        <v>0</v>
      </c>
      <c r="K82" s="37">
        <f>SUM(K80:K81)</f>
        <v>0</v>
      </c>
      <c r="L82" s="37">
        <f>SUM(L80:L81)</f>
        <v>0</v>
      </c>
      <c r="M82" s="37">
        <f>SUM(M80:M81)</f>
        <v>0</v>
      </c>
      <c r="N82" s="30">
        <f>SUM(I82:M82)</f>
        <v>0</v>
      </c>
      <c r="O82" s="32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</row>
    <row r="83" spans="1:74" s="33" customFormat="1" ht="14.25" customHeight="1" hidden="1">
      <c r="A83" s="199"/>
      <c r="B83" s="36"/>
      <c r="C83" s="27"/>
      <c r="E83" s="28"/>
      <c r="F83" s="28"/>
      <c r="G83" s="28"/>
      <c r="H83" s="28"/>
      <c r="I83" s="37"/>
      <c r="J83" s="37"/>
      <c r="K83" s="37"/>
      <c r="L83" s="37"/>
      <c r="M83" s="37"/>
      <c r="N83" s="37"/>
      <c r="O83" s="32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</row>
    <row r="84" spans="1:74" s="33" customFormat="1" ht="14.25" customHeight="1" hidden="1">
      <c r="A84" s="199"/>
      <c r="B84" s="79" t="s">
        <v>60</v>
      </c>
      <c r="C84" s="27" t="s">
        <v>93</v>
      </c>
      <c r="E84" s="28"/>
      <c r="F84" s="28"/>
      <c r="G84" s="28"/>
      <c r="H84" s="28"/>
      <c r="I84" s="37"/>
      <c r="J84" s="37"/>
      <c r="K84" s="37"/>
      <c r="L84" s="37"/>
      <c r="M84" s="37"/>
      <c r="N84" s="37"/>
      <c r="O84" s="32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</row>
    <row r="85" spans="1:74" s="33" customFormat="1" ht="14.25" customHeight="1" hidden="1">
      <c r="A85" s="199"/>
      <c r="B85" s="34" t="s">
        <v>28</v>
      </c>
      <c r="C85" s="27"/>
      <c r="E85" s="28"/>
      <c r="F85" s="28"/>
      <c r="G85" s="28"/>
      <c r="H85" s="28"/>
      <c r="I85" s="83">
        <v>0</v>
      </c>
      <c r="J85" s="35">
        <v>0</v>
      </c>
      <c r="K85" s="35">
        <v>0</v>
      </c>
      <c r="L85" s="35">
        <v>0</v>
      </c>
      <c r="M85" s="35">
        <v>0</v>
      </c>
      <c r="N85" s="5">
        <f>SUM(I85:M85)</f>
        <v>0</v>
      </c>
      <c r="O85" s="32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</row>
    <row r="86" spans="1:74" s="33" customFormat="1" ht="14.25" customHeight="1" hidden="1">
      <c r="A86" s="199"/>
      <c r="B86" s="34" t="s">
        <v>29</v>
      </c>
      <c r="C86" s="61"/>
      <c r="E86" s="28"/>
      <c r="F86" s="28"/>
      <c r="G86" s="28"/>
      <c r="H86" s="28"/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60">
        <f>SUM(I86:M86)</f>
        <v>0</v>
      </c>
      <c r="O86" s="32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</row>
    <row r="87" spans="1:74" s="33" customFormat="1" ht="14.25" customHeight="1" hidden="1">
      <c r="A87" s="199"/>
      <c r="B87" s="36" t="s">
        <v>43</v>
      </c>
      <c r="C87" s="27"/>
      <c r="E87" s="28"/>
      <c r="F87" s="28"/>
      <c r="G87" s="28"/>
      <c r="H87" s="28"/>
      <c r="I87" s="37">
        <f>SUM(I85:I86)</f>
        <v>0</v>
      </c>
      <c r="J87" s="37">
        <f>SUM(J85:J86)</f>
        <v>0</v>
      </c>
      <c r="K87" s="37">
        <f>SUM(K85:K86)</f>
        <v>0</v>
      </c>
      <c r="L87" s="37">
        <f>SUM(L85:L86)</f>
        <v>0</v>
      </c>
      <c r="M87" s="37">
        <f>SUM(M85:M86)</f>
        <v>0</v>
      </c>
      <c r="N87" s="30">
        <f>SUM(I87:M87)</f>
        <v>0</v>
      </c>
      <c r="O87" s="32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</row>
    <row r="88" spans="1:74" s="33" customFormat="1" ht="14.25" customHeight="1" hidden="1">
      <c r="A88" s="199"/>
      <c r="B88" s="36"/>
      <c r="C88" s="36"/>
      <c r="D88" s="27"/>
      <c r="E88" s="28"/>
      <c r="F88" s="28"/>
      <c r="G88" s="28"/>
      <c r="H88" s="28"/>
      <c r="I88" s="37"/>
      <c r="J88" s="37"/>
      <c r="K88" s="37"/>
      <c r="L88" s="37"/>
      <c r="M88" s="37"/>
      <c r="N88" s="37"/>
      <c r="O88" s="32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</row>
    <row r="89" spans="1:74" s="33" customFormat="1" ht="15.75" customHeight="1">
      <c r="A89" s="199"/>
      <c r="B89" s="27" t="s">
        <v>107</v>
      </c>
      <c r="C89" s="27"/>
      <c r="D89" s="28"/>
      <c r="E89" s="28"/>
      <c r="F89" s="28"/>
      <c r="G89" s="28"/>
      <c r="H89" s="28"/>
      <c r="I89" s="37">
        <f>I30+I36+I41+I52+I57+I71+I77+I82+I87</f>
        <v>0</v>
      </c>
      <c r="J89" s="37">
        <f>J30+J36+J41+J52+J57+J71+J77+J82+J87</f>
        <v>0</v>
      </c>
      <c r="K89" s="37">
        <f>K30+K36+K41+K52+K57+K71+K77+K82+K87</f>
        <v>0</v>
      </c>
      <c r="L89" s="37">
        <f>L30+L36+L41+L52+L57+L71+L77+L82+L87</f>
        <v>0</v>
      </c>
      <c r="M89" s="37">
        <f>M30+M36+M41+M52+M57+M71+M77+M82+M87</f>
        <v>0</v>
      </c>
      <c r="N89" s="37">
        <f>SUM(I89:M89)</f>
        <v>0</v>
      </c>
      <c r="O89" s="32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</row>
    <row r="90" spans="1:74" s="51" customFormat="1" ht="15" customHeight="1">
      <c r="A90" s="199">
        <v>5282</v>
      </c>
      <c r="B90" s="27" t="s">
        <v>29</v>
      </c>
      <c r="C90" s="87">
        <f>I105</f>
        <v>0</v>
      </c>
      <c r="D90" s="52"/>
      <c r="E90" s="53"/>
      <c r="F90" s="53"/>
      <c r="G90" s="53"/>
      <c r="H90" s="53"/>
      <c r="I90" s="54">
        <f>I104</f>
        <v>0</v>
      </c>
      <c r="J90" s="54">
        <f>J104</f>
        <v>0</v>
      </c>
      <c r="K90" s="54">
        <f>K104</f>
        <v>0</v>
      </c>
      <c r="L90" s="54">
        <f>L104</f>
        <v>0</v>
      </c>
      <c r="M90" s="54">
        <f>M104</f>
        <v>0</v>
      </c>
      <c r="N90" s="54">
        <f>SUM(I90:M90)</f>
        <v>0</v>
      </c>
      <c r="O90" s="46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</row>
    <row r="91" spans="1:74" s="164" customFormat="1" ht="15">
      <c r="A91" s="199">
        <v>4600</v>
      </c>
      <c r="B91" s="156" t="s">
        <v>108</v>
      </c>
      <c r="C91" s="157"/>
      <c r="D91" s="158"/>
      <c r="E91" s="158"/>
      <c r="F91" s="158"/>
      <c r="G91" s="158"/>
      <c r="H91" s="158"/>
      <c r="I91" s="159">
        <f>I89+I90</f>
        <v>0</v>
      </c>
      <c r="J91" s="159">
        <f>J89+J90</f>
        <v>0</v>
      </c>
      <c r="K91" s="159">
        <f>K89+K90</f>
        <v>0</v>
      </c>
      <c r="L91" s="159">
        <f>L89+L90</f>
        <v>0</v>
      </c>
      <c r="M91" s="159">
        <f>M89+M90</f>
        <v>0</v>
      </c>
      <c r="N91" s="160">
        <f>SUM(I91:M91)</f>
        <v>0</v>
      </c>
      <c r="O91" s="161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</row>
    <row r="92" spans="1:74" s="4" customFormat="1" ht="15">
      <c r="A92" s="199"/>
      <c r="B92" s="16"/>
      <c r="C92" s="2"/>
      <c r="D92" s="21"/>
      <c r="E92" s="21"/>
      <c r="F92" s="21"/>
      <c r="G92" s="21"/>
      <c r="H92" s="21"/>
      <c r="I92" s="49"/>
      <c r="J92" s="49"/>
      <c r="K92" s="49"/>
      <c r="L92" s="49"/>
      <c r="M92" s="49"/>
      <c r="N92" s="37"/>
      <c r="O92" s="26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</row>
    <row r="93" spans="1:74" s="180" customFormat="1" ht="15.75" thickBot="1">
      <c r="A93" s="241" t="s">
        <v>120</v>
      </c>
      <c r="B93" s="241"/>
      <c r="C93" s="241"/>
      <c r="D93" s="241"/>
      <c r="E93" s="241"/>
      <c r="F93" s="241"/>
      <c r="G93" s="241"/>
      <c r="H93" s="241"/>
      <c r="I93" s="175"/>
      <c r="J93" s="175"/>
      <c r="K93" s="175"/>
      <c r="L93" s="175"/>
      <c r="M93" s="175"/>
      <c r="N93" s="176"/>
      <c r="O93" s="177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</row>
    <row r="94" spans="1:74" s="198" customFormat="1" ht="15">
      <c r="A94" s="203"/>
      <c r="B94" s="203"/>
      <c r="C94" s="203"/>
      <c r="D94" s="203"/>
      <c r="E94" s="203"/>
      <c r="F94" s="203"/>
      <c r="G94" s="203"/>
      <c r="H94" s="203"/>
      <c r="I94" s="193"/>
      <c r="J94" s="193"/>
      <c r="K94" s="193"/>
      <c r="L94" s="193"/>
      <c r="M94" s="193"/>
      <c r="N94" s="194"/>
      <c r="O94" s="195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</row>
    <row r="95" spans="1:74" s="198" customFormat="1" ht="15">
      <c r="A95" s="199"/>
      <c r="C95" s="200"/>
      <c r="E95" s="240" t="s">
        <v>104</v>
      </c>
      <c r="F95" s="240"/>
      <c r="G95" s="192"/>
      <c r="H95" s="201" t="s">
        <v>26</v>
      </c>
      <c r="I95" s="202">
        <f>I30+I36+I41+I52+I57+I71+I75+I80+I85</f>
        <v>0</v>
      </c>
      <c r="J95" s="202">
        <f>J30+J36+J41+J52+J57+J71+J75+J80+J85</f>
        <v>0</v>
      </c>
      <c r="K95" s="202">
        <f>K30+K36+K41+K52+K57+K71+K75+K80+K85</f>
        <v>0</v>
      </c>
      <c r="L95" s="202">
        <f>L30+L36+L41+L52+L57+L71+L75+L80+L85</f>
        <v>0</v>
      </c>
      <c r="M95" s="202">
        <f>M30+M36+M41+M52+M57+M71+M75+M80+M85</f>
        <v>0</v>
      </c>
      <c r="N95" s="202">
        <f>SUM(I95:M95)</f>
        <v>0</v>
      </c>
      <c r="O95" s="195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</row>
    <row r="96" spans="1:74" s="4" customFormat="1" ht="15">
      <c r="A96" s="199"/>
      <c r="C96" s="2"/>
      <c r="D96" s="21"/>
      <c r="E96" s="21"/>
      <c r="F96" s="21"/>
      <c r="G96" s="21"/>
      <c r="H96" s="50"/>
      <c r="I96" s="39"/>
      <c r="J96" s="39"/>
      <c r="K96" s="39"/>
      <c r="L96" s="39"/>
      <c r="M96" s="39"/>
      <c r="N96" s="39"/>
      <c r="O96" s="26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</row>
    <row r="97" spans="1:74" s="4" customFormat="1" ht="15">
      <c r="A97" s="199"/>
      <c r="C97" s="2"/>
      <c r="D97" s="21"/>
      <c r="E97" s="21"/>
      <c r="F97" s="9" t="s">
        <v>39</v>
      </c>
      <c r="H97" s="8"/>
      <c r="I97" s="5">
        <f aca="true" t="shared" si="21" ref="I97:N97">I89</f>
        <v>0</v>
      </c>
      <c r="J97" s="5">
        <f t="shared" si="21"/>
        <v>0</v>
      </c>
      <c r="K97" s="5">
        <f t="shared" si="21"/>
        <v>0</v>
      </c>
      <c r="L97" s="5">
        <f t="shared" si="21"/>
        <v>0</v>
      </c>
      <c r="M97" s="5">
        <f t="shared" si="21"/>
        <v>0</v>
      </c>
      <c r="N97" s="5">
        <f t="shared" si="21"/>
        <v>0</v>
      </c>
      <c r="O97" s="2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</row>
    <row r="98" spans="1:74" s="4" customFormat="1" ht="15">
      <c r="A98" s="199"/>
      <c r="C98" s="2"/>
      <c r="D98" s="21"/>
      <c r="E98" s="21"/>
      <c r="F98" s="2" t="s">
        <v>40</v>
      </c>
      <c r="H98" s="8"/>
      <c r="I98" s="5"/>
      <c r="J98" s="5"/>
      <c r="K98" s="5"/>
      <c r="L98" s="5"/>
      <c r="M98" s="5"/>
      <c r="N98" s="5"/>
      <c r="O98" s="26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</row>
    <row r="99" spans="1:74" s="4" customFormat="1" ht="15">
      <c r="A99" s="199"/>
      <c r="C99" s="2"/>
      <c r="D99" s="21"/>
      <c r="E99" s="21"/>
      <c r="F99" s="8"/>
      <c r="G99" s="2" t="s">
        <v>14</v>
      </c>
      <c r="H99" s="8"/>
      <c r="I99" s="5">
        <f aca="true" t="shared" si="22" ref="I99:N99">-I41</f>
        <v>0</v>
      </c>
      <c r="J99" s="5">
        <f t="shared" si="22"/>
        <v>0</v>
      </c>
      <c r="K99" s="5">
        <f t="shared" si="22"/>
        <v>0</v>
      </c>
      <c r="L99" s="5">
        <f t="shared" si="22"/>
        <v>0</v>
      </c>
      <c r="M99" s="5">
        <f t="shared" si="22"/>
        <v>0</v>
      </c>
      <c r="N99" s="5">
        <f t="shared" si="22"/>
        <v>0</v>
      </c>
      <c r="O99" s="26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</row>
    <row r="100" spans="1:74" s="4" customFormat="1" ht="15">
      <c r="A100" s="199"/>
      <c r="C100" s="2"/>
      <c r="D100" s="21"/>
      <c r="E100" s="21"/>
      <c r="F100" s="8"/>
      <c r="G100" s="2" t="s">
        <v>30</v>
      </c>
      <c r="H100" s="8"/>
      <c r="I100" s="5">
        <f aca="true" t="shared" si="23" ref="I100:N101">-I60</f>
        <v>0</v>
      </c>
      <c r="J100" s="5">
        <f t="shared" si="23"/>
        <v>0</v>
      </c>
      <c r="K100" s="5">
        <f t="shared" si="23"/>
        <v>0</v>
      </c>
      <c r="L100" s="5">
        <f t="shared" si="23"/>
        <v>0</v>
      </c>
      <c r="M100" s="5">
        <f t="shared" si="23"/>
        <v>0</v>
      </c>
      <c r="N100" s="5">
        <f t="shared" si="23"/>
        <v>0</v>
      </c>
      <c r="O100" s="2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</row>
    <row r="101" spans="1:74" s="4" customFormat="1" ht="15">
      <c r="A101" s="199"/>
      <c r="C101" s="2"/>
      <c r="D101" s="21"/>
      <c r="E101" s="21"/>
      <c r="F101" s="8"/>
      <c r="G101" s="2" t="s">
        <v>42</v>
      </c>
      <c r="H101" s="8"/>
      <c r="I101" s="5">
        <f t="shared" si="23"/>
        <v>0</v>
      </c>
      <c r="J101" s="5">
        <f t="shared" si="23"/>
        <v>0</v>
      </c>
      <c r="K101" s="5">
        <f t="shared" si="23"/>
        <v>0</v>
      </c>
      <c r="L101" s="5">
        <f t="shared" si="23"/>
        <v>0</v>
      </c>
      <c r="M101" s="5">
        <f t="shared" si="23"/>
        <v>0</v>
      </c>
      <c r="N101" s="5">
        <f t="shared" si="23"/>
        <v>0</v>
      </c>
      <c r="O101" s="2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</row>
    <row r="102" spans="1:74" s="4" customFormat="1" ht="15">
      <c r="A102" s="199"/>
      <c r="C102" s="2"/>
      <c r="D102" s="21"/>
      <c r="E102" s="21"/>
      <c r="F102" s="8"/>
      <c r="G102" s="8"/>
      <c r="H102" s="8"/>
      <c r="I102" s="5"/>
      <c r="J102" s="5"/>
      <c r="K102" s="5"/>
      <c r="L102" s="5"/>
      <c r="M102" s="5"/>
      <c r="N102" s="5"/>
      <c r="O102" s="2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</row>
    <row r="103" spans="1:74" s="4" customFormat="1" ht="15">
      <c r="A103" s="199"/>
      <c r="C103" s="2"/>
      <c r="D103" s="21"/>
      <c r="E103" s="21"/>
      <c r="F103" s="2" t="s">
        <v>44</v>
      </c>
      <c r="G103" s="8"/>
      <c r="H103" s="8"/>
      <c r="I103" s="5">
        <f aca="true" t="shared" si="24" ref="I103:N103">SUM(I97:I102)</f>
        <v>0</v>
      </c>
      <c r="J103" s="5">
        <f t="shared" si="24"/>
        <v>0</v>
      </c>
      <c r="K103" s="5">
        <f t="shared" si="24"/>
        <v>0</v>
      </c>
      <c r="L103" s="5">
        <f t="shared" si="24"/>
        <v>0</v>
      </c>
      <c r="M103" s="5">
        <f t="shared" si="24"/>
        <v>0</v>
      </c>
      <c r="N103" s="5">
        <f t="shared" si="24"/>
        <v>0</v>
      </c>
      <c r="O103" s="2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</row>
    <row r="104" spans="1:37" s="4" customFormat="1" ht="15">
      <c r="A104" s="199"/>
      <c r="B104" s="41"/>
      <c r="C104" s="2"/>
      <c r="D104" s="21"/>
      <c r="E104" s="21"/>
      <c r="F104" s="4" t="s">
        <v>112</v>
      </c>
      <c r="G104" s="8"/>
      <c r="H104" s="58"/>
      <c r="I104" s="5">
        <f>I103*I105</f>
        <v>0</v>
      </c>
      <c r="J104" s="5">
        <f>J103*$J$105</f>
        <v>0</v>
      </c>
      <c r="K104" s="5">
        <f>K103*$K$105</f>
        <v>0</v>
      </c>
      <c r="L104" s="5">
        <f>L103*$L$105</f>
        <v>0</v>
      </c>
      <c r="M104" s="5">
        <f>M103*$M$105</f>
        <v>0</v>
      </c>
      <c r="N104" s="5">
        <f>N103*$H$104</f>
        <v>0</v>
      </c>
      <c r="O104" s="26"/>
      <c r="P104" s="7"/>
      <c r="Q104" s="7"/>
      <c r="R104" s="7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1:37" s="4" customFormat="1" ht="15">
      <c r="A105" s="199"/>
      <c r="C105" s="2"/>
      <c r="D105" s="8"/>
      <c r="E105" s="8"/>
      <c r="F105" s="2" t="s">
        <v>45</v>
      </c>
      <c r="G105" s="8"/>
      <c r="H105" s="8"/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5">
        <f>N104-N90</f>
        <v>0</v>
      </c>
      <c r="O105" s="26"/>
      <c r="P105" s="7"/>
      <c r="Q105" s="7"/>
      <c r="R105" s="7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1:37" s="4" customFormat="1" ht="15">
      <c r="A106" s="199"/>
      <c r="C106" s="2"/>
      <c r="D106" s="8"/>
      <c r="E106" s="8"/>
      <c r="F106" s="8"/>
      <c r="G106" s="8"/>
      <c r="H106" s="8"/>
      <c r="I106" s="5"/>
      <c r="J106" s="5"/>
      <c r="K106" s="5"/>
      <c r="L106" s="5"/>
      <c r="M106" s="5"/>
      <c r="N106" s="5"/>
      <c r="O106" s="26"/>
      <c r="P106" s="7"/>
      <c r="Q106" s="7"/>
      <c r="R106" s="7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1:37" s="4" customFormat="1" ht="15">
      <c r="A107" s="199"/>
      <c r="C107" s="2"/>
      <c r="D107" s="8"/>
      <c r="E107" s="8"/>
      <c r="F107" s="8"/>
      <c r="G107" s="8"/>
      <c r="H107" s="8"/>
      <c r="I107" s="5"/>
      <c r="J107" s="5"/>
      <c r="K107" s="5"/>
      <c r="L107" s="5"/>
      <c r="M107" s="5"/>
      <c r="N107" s="5"/>
      <c r="O107" s="26"/>
      <c r="P107" s="7"/>
      <c r="Q107" s="7"/>
      <c r="R107" s="7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1:37" s="4" customFormat="1" ht="15">
      <c r="A108" s="199"/>
      <c r="C108" s="2"/>
      <c r="D108" s="8"/>
      <c r="E108" s="8"/>
      <c r="F108" s="8"/>
      <c r="G108" s="8"/>
      <c r="H108" s="8"/>
      <c r="I108" s="5"/>
      <c r="J108" s="5"/>
      <c r="K108" s="5"/>
      <c r="L108" s="5"/>
      <c r="M108" s="5"/>
      <c r="N108" s="5"/>
      <c r="O108" s="26"/>
      <c r="P108" s="7"/>
      <c r="Q108" s="7"/>
      <c r="R108" s="7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1:37" s="4" customFormat="1" ht="15">
      <c r="A109" s="199"/>
      <c r="C109" s="2"/>
      <c r="D109" s="8"/>
      <c r="E109" s="8"/>
      <c r="F109" s="8"/>
      <c r="G109" s="8"/>
      <c r="H109" s="8"/>
      <c r="I109" s="5"/>
      <c r="J109" s="5"/>
      <c r="K109" s="5"/>
      <c r="L109" s="5"/>
      <c r="M109" s="5"/>
      <c r="N109" s="5"/>
      <c r="O109" s="26"/>
      <c r="P109" s="7"/>
      <c r="Q109" s="7"/>
      <c r="R109" s="7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1:37" s="4" customFormat="1" ht="15">
      <c r="A110" s="199"/>
      <c r="C110" s="2"/>
      <c r="D110" s="8"/>
      <c r="E110" s="8"/>
      <c r="F110" s="8"/>
      <c r="G110" s="8"/>
      <c r="H110" s="8"/>
      <c r="I110" s="5"/>
      <c r="J110" s="5"/>
      <c r="K110" s="5"/>
      <c r="L110" s="5"/>
      <c r="M110" s="5"/>
      <c r="N110" s="5"/>
      <c r="O110" s="26"/>
      <c r="P110" s="7"/>
      <c r="Q110" s="7"/>
      <c r="R110" s="7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1:37" s="4" customFormat="1" ht="15">
      <c r="A111" s="199"/>
      <c r="C111" s="2"/>
      <c r="D111" s="8"/>
      <c r="E111" s="8"/>
      <c r="F111" s="8"/>
      <c r="G111" s="8"/>
      <c r="H111" s="8"/>
      <c r="I111" s="5"/>
      <c r="J111" s="5"/>
      <c r="K111" s="5"/>
      <c r="L111" s="5"/>
      <c r="M111" s="5"/>
      <c r="N111" s="5"/>
      <c r="O111" s="26"/>
      <c r="P111" s="7"/>
      <c r="Q111" s="7"/>
      <c r="R111" s="7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1:37" s="4" customFormat="1" ht="15">
      <c r="A112" s="199"/>
      <c r="C112" s="2"/>
      <c r="D112" s="8"/>
      <c r="E112" s="8"/>
      <c r="F112" s="8"/>
      <c r="G112" s="8"/>
      <c r="H112" s="8"/>
      <c r="I112" s="5"/>
      <c r="J112" s="5"/>
      <c r="K112" s="5"/>
      <c r="L112" s="5"/>
      <c r="M112" s="5"/>
      <c r="N112" s="5"/>
      <c r="O112" s="26"/>
      <c r="P112" s="7"/>
      <c r="Q112" s="7"/>
      <c r="R112" s="7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1:37" s="4" customFormat="1" ht="15">
      <c r="A113" s="199"/>
      <c r="C113" s="2"/>
      <c r="D113" s="8"/>
      <c r="E113" s="8"/>
      <c r="F113" s="8"/>
      <c r="G113" s="8"/>
      <c r="H113" s="8"/>
      <c r="I113" s="5"/>
      <c r="J113" s="5"/>
      <c r="L113" s="5"/>
      <c r="M113" s="5"/>
      <c r="N113" s="5"/>
      <c r="O113" s="26"/>
      <c r="P113" s="7"/>
      <c r="Q113" s="7"/>
      <c r="R113" s="7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2:8" ht="15">
      <c r="B114" s="11" t="s">
        <v>22</v>
      </c>
      <c r="D114" s="8" t="s">
        <v>3</v>
      </c>
      <c r="E114" s="8" t="s">
        <v>4</v>
      </c>
      <c r="F114" s="8" t="s">
        <v>5</v>
      </c>
      <c r="G114" s="8" t="s">
        <v>6</v>
      </c>
      <c r="H114" s="8" t="s">
        <v>7</v>
      </c>
    </row>
    <row r="115" spans="2:10" ht="15">
      <c r="B115" s="114" t="s">
        <v>47</v>
      </c>
      <c r="C115" s="65" t="s">
        <v>52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85"/>
      <c r="J115" s="85"/>
    </row>
    <row r="116" spans="2:16" ht="15">
      <c r="B116" s="115" t="s">
        <v>48</v>
      </c>
      <c r="C116" s="65" t="s">
        <v>53</v>
      </c>
      <c r="D116" s="45">
        <v>12</v>
      </c>
      <c r="E116" s="45">
        <v>12</v>
      </c>
      <c r="F116" s="45">
        <v>12</v>
      </c>
      <c r="G116" s="45">
        <v>12</v>
      </c>
      <c r="H116" s="45">
        <v>12</v>
      </c>
      <c r="I116" s="62"/>
      <c r="J116" s="54"/>
      <c r="K116" s="54"/>
      <c r="L116" s="54"/>
      <c r="M116" s="54"/>
      <c r="N116" s="54"/>
      <c r="O116" s="64"/>
      <c r="P116" s="63"/>
    </row>
    <row r="117" spans="9:16" ht="15">
      <c r="I117" s="62"/>
      <c r="J117" s="54"/>
      <c r="K117" s="54"/>
      <c r="L117" s="54"/>
      <c r="M117" s="54"/>
      <c r="N117" s="54"/>
      <c r="O117" s="64"/>
      <c r="P117" s="63"/>
    </row>
    <row r="118" spans="3:16" ht="15">
      <c r="C118" s="44" t="s">
        <v>25</v>
      </c>
      <c r="D118" s="186">
        <f>D115+D116</f>
        <v>12</v>
      </c>
      <c r="E118" s="186">
        <f>E115+E116</f>
        <v>12</v>
      </c>
      <c r="F118" s="186">
        <f>F115+F116</f>
        <v>12</v>
      </c>
      <c r="G118" s="186">
        <f>G115+G116</f>
        <v>12</v>
      </c>
      <c r="H118" s="186">
        <f>H115+H116</f>
        <v>12</v>
      </c>
      <c r="I118" s="62"/>
      <c r="J118" s="54"/>
      <c r="K118" s="54"/>
      <c r="L118" s="54"/>
      <c r="M118" s="54"/>
      <c r="N118" s="54"/>
      <c r="O118" s="64"/>
      <c r="P118" s="63"/>
    </row>
    <row r="119" spans="9:16" ht="15">
      <c r="I119" s="63"/>
      <c r="J119" s="63"/>
      <c r="K119" s="63"/>
      <c r="L119" s="63"/>
      <c r="M119" s="63"/>
      <c r="N119" s="63"/>
      <c r="O119" s="64"/>
      <c r="P119" s="63"/>
    </row>
    <row r="120" spans="3:4" ht="15">
      <c r="C120" s="11" t="s">
        <v>54</v>
      </c>
      <c r="D120" s="167">
        <v>1.03</v>
      </c>
    </row>
    <row r="121" ht="15">
      <c r="D121" s="75"/>
    </row>
    <row r="122" spans="2:4" ht="15">
      <c r="B122" s="77" t="s">
        <v>58</v>
      </c>
      <c r="C122" s="78"/>
      <c r="D122" s="78"/>
    </row>
    <row r="123" spans="2:4" ht="15">
      <c r="B123" s="78" t="s">
        <v>59</v>
      </c>
      <c r="C123" s="78"/>
      <c r="D123" s="78"/>
    </row>
    <row r="124" spans="2:4" ht="15">
      <c r="B124" s="78" t="s">
        <v>100</v>
      </c>
      <c r="C124" s="78"/>
      <c r="D124" s="78"/>
    </row>
    <row r="125" spans="2:4" ht="15">
      <c r="B125" s="78" t="s">
        <v>102</v>
      </c>
      <c r="C125" s="78"/>
      <c r="D125" s="78"/>
    </row>
    <row r="126" spans="2:4" ht="15">
      <c r="B126" s="78" t="s">
        <v>101</v>
      </c>
      <c r="C126" s="78"/>
      <c r="D126" s="78"/>
    </row>
    <row r="127" ht="15">
      <c r="B127" s="78" t="s">
        <v>103</v>
      </c>
    </row>
  </sheetData>
  <sheetProtection/>
  <mergeCells count="4">
    <mergeCell ref="O6:W6"/>
    <mergeCell ref="O29:T29"/>
    <mergeCell ref="E95:F95"/>
    <mergeCell ref="A93:H93"/>
  </mergeCells>
  <dataValidations count="1">
    <dataValidation type="list" allowBlank="1" showInputMessage="1" showErrorMessage="1" sqref="C3:C4">
      <formula1>"Yes, No"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V127"/>
  <sheetViews>
    <sheetView zoomScale="90" zoomScaleNormal="90" zoomScalePageLayoutView="0" workbookViewId="0" topLeftCell="A49">
      <selection activeCell="M3" sqref="M3"/>
    </sheetView>
  </sheetViews>
  <sheetFormatPr defaultColWidth="9.140625" defaultRowHeight="12.75"/>
  <cols>
    <col min="1" max="1" width="7.28125" style="199" customWidth="1"/>
    <col min="2" max="2" width="26.421875" style="11" customWidth="1"/>
    <col min="3" max="3" width="29.8515625" style="11" customWidth="1"/>
    <col min="4" max="4" width="13.28125" style="11" customWidth="1"/>
    <col min="5" max="5" width="12.28125" style="11" customWidth="1"/>
    <col min="6" max="6" width="16.8515625" style="11" bestFit="1" customWidth="1"/>
    <col min="7" max="7" width="12.140625" style="11" customWidth="1"/>
    <col min="8" max="8" width="10.7109375" style="11" customWidth="1"/>
    <col min="9" max="9" width="12.140625" style="5" customWidth="1"/>
    <col min="10" max="10" width="11.8515625" style="5" customWidth="1"/>
    <col min="11" max="11" width="11.28125" style="5" customWidth="1"/>
    <col min="12" max="12" width="11.57421875" style="5" customWidth="1"/>
    <col min="13" max="13" width="12.00390625" style="5" customWidth="1"/>
    <col min="14" max="14" width="13.140625" style="5" customWidth="1"/>
    <col min="15" max="15" width="16.140625" style="43" customWidth="1"/>
    <col min="16" max="16" width="11.140625" style="11" customWidth="1"/>
    <col min="17" max="24" width="9.140625" style="11" customWidth="1"/>
    <col min="25" max="25" width="11.7109375" style="11" customWidth="1"/>
    <col min="26" max="30" width="9.7109375" style="11" bestFit="1" customWidth="1"/>
    <col min="31" max="31" width="9.140625" style="11" customWidth="1"/>
    <col min="32" max="36" width="16.140625" style="11" bestFit="1" customWidth="1"/>
    <col min="37" max="37" width="9.140625" style="11" customWidth="1"/>
    <col min="38" max="42" width="16.28125" style="11" bestFit="1" customWidth="1"/>
    <col min="43" max="16384" width="9.140625" style="11" customWidth="1"/>
  </cols>
  <sheetData>
    <row r="1" spans="1:74" s="4" customFormat="1" ht="15">
      <c r="A1" s="199"/>
      <c r="B1" s="1" t="s">
        <v>117</v>
      </c>
      <c r="C1" s="94" t="s">
        <v>113</v>
      </c>
      <c r="D1" s="3"/>
      <c r="E1" s="96"/>
      <c r="G1" s="33"/>
      <c r="I1" s="5"/>
      <c r="J1" s="5"/>
      <c r="K1" s="5"/>
      <c r="L1" s="5"/>
      <c r="M1" s="5"/>
      <c r="N1" s="5"/>
      <c r="O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s="4" customFormat="1" ht="18.75" customHeight="1">
      <c r="A2" s="199"/>
      <c r="B2" s="47" t="s">
        <v>111</v>
      </c>
      <c r="C2" s="95" t="s">
        <v>114</v>
      </c>
      <c r="D2" s="33"/>
      <c r="E2" s="97"/>
      <c r="F2" s="10"/>
      <c r="G2" s="33"/>
      <c r="I2" s="5"/>
      <c r="J2" s="5"/>
      <c r="K2" s="5"/>
      <c r="L2" s="5"/>
      <c r="M2" s="5"/>
      <c r="N2" s="5"/>
      <c r="O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s="4" customFormat="1" ht="15">
      <c r="A3" s="199"/>
      <c r="B3" s="48" t="s">
        <v>109</v>
      </c>
      <c r="C3" s="95"/>
      <c r="D3" s="33"/>
      <c r="E3" s="98"/>
      <c r="G3" s="33"/>
      <c r="I3" s="5"/>
      <c r="J3" s="5"/>
      <c r="K3" s="5"/>
      <c r="L3" s="5"/>
      <c r="M3" s="5"/>
      <c r="N3" s="5"/>
      <c r="O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4" customFormat="1" ht="15">
      <c r="A4" s="199"/>
      <c r="B4" s="33" t="s">
        <v>110</v>
      </c>
      <c r="C4" s="88"/>
      <c r="D4" s="12"/>
      <c r="E4" s="99"/>
      <c r="G4" s="33"/>
      <c r="I4" s="90"/>
      <c r="J4" s="13"/>
      <c r="K4" s="5"/>
      <c r="L4" s="5"/>
      <c r="M4" s="5"/>
      <c r="N4" s="5"/>
      <c r="O4" s="14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1:74" s="4" customFormat="1" ht="15">
      <c r="A5" s="199"/>
      <c r="B5" s="33" t="s">
        <v>37</v>
      </c>
      <c r="C5" s="88" t="s">
        <v>106</v>
      </c>
      <c r="D5" s="12"/>
      <c r="E5" s="98"/>
      <c r="G5" s="33"/>
      <c r="I5" s="90"/>
      <c r="J5" s="13"/>
      <c r="K5" s="5"/>
      <c r="L5" s="5"/>
      <c r="M5" s="5"/>
      <c r="N5" s="5"/>
      <c r="O5" s="14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s="4" customFormat="1" ht="15">
      <c r="A6" s="199"/>
      <c r="B6" s="76" t="s">
        <v>46</v>
      </c>
      <c r="C6" s="57">
        <v>203700</v>
      </c>
      <c r="D6" s="12"/>
      <c r="I6" s="13"/>
      <c r="J6" s="13"/>
      <c r="K6" s="5"/>
      <c r="L6" s="5"/>
      <c r="M6" s="5"/>
      <c r="N6" s="5"/>
      <c r="O6" s="237" t="s">
        <v>94</v>
      </c>
      <c r="P6" s="237"/>
      <c r="Q6" s="237"/>
      <c r="R6" s="237"/>
      <c r="S6" s="237"/>
      <c r="T6" s="237"/>
      <c r="U6" s="237"/>
      <c r="V6" s="237"/>
      <c r="W6" s="23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s="4" customFormat="1" ht="15">
      <c r="A7" s="199"/>
      <c r="C7" s="2"/>
      <c r="D7" s="12"/>
      <c r="I7" s="18"/>
      <c r="J7" s="13"/>
      <c r="K7" s="13"/>
      <c r="L7" s="13"/>
      <c r="N7" s="5"/>
      <c r="O7" s="8" t="s">
        <v>87</v>
      </c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37" s="126" customFormat="1" ht="15.75" thickBot="1">
      <c r="A8" s="224"/>
      <c r="B8" s="120" t="s">
        <v>0</v>
      </c>
      <c r="C8" s="121" t="s">
        <v>1</v>
      </c>
      <c r="D8" s="121" t="s">
        <v>2</v>
      </c>
      <c r="E8" s="121" t="s">
        <v>2</v>
      </c>
      <c r="F8" s="121" t="s">
        <v>2</v>
      </c>
      <c r="G8" s="121" t="s">
        <v>2</v>
      </c>
      <c r="H8" s="121" t="s">
        <v>2</v>
      </c>
      <c r="I8" s="121" t="s">
        <v>3</v>
      </c>
      <c r="J8" s="121" t="s">
        <v>4</v>
      </c>
      <c r="K8" s="121" t="s">
        <v>5</v>
      </c>
      <c r="L8" s="121" t="s">
        <v>6</v>
      </c>
      <c r="M8" s="121" t="s">
        <v>7</v>
      </c>
      <c r="N8" s="122" t="s">
        <v>8</v>
      </c>
      <c r="O8" s="123" t="s">
        <v>130</v>
      </c>
      <c r="P8" s="123" t="s">
        <v>131</v>
      </c>
      <c r="Q8" s="123" t="s">
        <v>132</v>
      </c>
      <c r="R8" s="123" t="s">
        <v>133</v>
      </c>
      <c r="S8" s="123" t="s">
        <v>134</v>
      </c>
      <c r="T8" s="123" t="s">
        <v>135</v>
      </c>
      <c r="U8" s="123" t="s">
        <v>136</v>
      </c>
      <c r="V8" s="123" t="s">
        <v>137</v>
      </c>
      <c r="W8" s="123" t="s">
        <v>138</v>
      </c>
      <c r="X8" s="123"/>
      <c r="Y8" s="124"/>
      <c r="Z8" s="124"/>
      <c r="AA8" s="124"/>
      <c r="AB8" s="124"/>
      <c r="AC8" s="124"/>
      <c r="AD8" s="124"/>
      <c r="AE8" s="125"/>
      <c r="AF8" s="124"/>
      <c r="AG8" s="124"/>
      <c r="AH8" s="124"/>
      <c r="AI8" s="124"/>
      <c r="AJ8" s="124"/>
      <c r="AK8" s="124"/>
    </row>
    <row r="9" spans="1:42" s="8" customFormat="1" ht="15.75" thickBot="1">
      <c r="A9" s="224"/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16">
        <f>'Total Budget'!I9</f>
        <v>45108</v>
      </c>
      <c r="J9" s="165">
        <f>'Total Budget'!J9</f>
        <v>45474</v>
      </c>
      <c r="K9" s="165">
        <f>'Total Budget'!K9</f>
        <v>45839</v>
      </c>
      <c r="L9" s="165">
        <f>'Total Budget'!L9</f>
        <v>46204</v>
      </c>
      <c r="M9" s="165">
        <f>'Total Budget'!M9</f>
        <v>46569</v>
      </c>
      <c r="N9" s="5"/>
      <c r="O9" s="14" t="s">
        <v>33</v>
      </c>
      <c r="P9" s="15" t="s">
        <v>129</v>
      </c>
      <c r="Q9" s="15" t="s">
        <v>125</v>
      </c>
      <c r="R9" s="15" t="s">
        <v>126</v>
      </c>
      <c r="S9" s="15" t="s">
        <v>127</v>
      </c>
      <c r="T9" s="15" t="s">
        <v>128</v>
      </c>
      <c r="U9" s="7"/>
      <c r="V9" s="7"/>
      <c r="W9" s="7"/>
      <c r="X9" s="7"/>
      <c r="Y9" s="7"/>
      <c r="Z9" s="105" t="s">
        <v>76</v>
      </c>
      <c r="AA9" s="105" t="s">
        <v>77</v>
      </c>
      <c r="AB9" s="105" t="s">
        <v>78</v>
      </c>
      <c r="AC9" s="105" t="s">
        <v>79</v>
      </c>
      <c r="AD9" s="106" t="s">
        <v>80</v>
      </c>
      <c r="AE9" s="7"/>
      <c r="AF9" s="105" t="s">
        <v>81</v>
      </c>
      <c r="AG9" s="105" t="s">
        <v>82</v>
      </c>
      <c r="AH9" s="105" t="s">
        <v>83</v>
      </c>
      <c r="AI9" s="105" t="s">
        <v>84</v>
      </c>
      <c r="AJ9" s="106" t="s">
        <v>85</v>
      </c>
      <c r="AK9" s="7"/>
      <c r="AL9" s="105" t="s">
        <v>95</v>
      </c>
      <c r="AM9" s="105" t="s">
        <v>96</v>
      </c>
      <c r="AN9" s="105" t="s">
        <v>97</v>
      </c>
      <c r="AO9" s="105" t="s">
        <v>98</v>
      </c>
      <c r="AP9" s="106" t="s">
        <v>99</v>
      </c>
    </row>
    <row r="10" spans="1:74" s="4" customFormat="1" ht="17.25" customHeight="1">
      <c r="A10" s="199"/>
      <c r="C10" s="2"/>
      <c r="D10" s="16"/>
      <c r="E10" s="16"/>
      <c r="F10" s="16"/>
      <c r="G10" s="16"/>
      <c r="H10" s="16"/>
      <c r="I10" s="116">
        <f>'Total Budget'!I10</f>
        <v>45473</v>
      </c>
      <c r="J10" s="165">
        <f>'Total Budget'!J10</f>
        <v>45838</v>
      </c>
      <c r="K10" s="165">
        <f>'Total Budget'!K10</f>
        <v>46203</v>
      </c>
      <c r="L10" s="165">
        <f>'Total Budget'!L10</f>
        <v>46568</v>
      </c>
      <c r="M10" s="165">
        <f>'Total Budget'!M10</f>
        <v>46934</v>
      </c>
      <c r="N10" s="5"/>
      <c r="O10" s="14"/>
      <c r="P10" s="8"/>
      <c r="Q10" s="8"/>
      <c r="R10" s="8"/>
      <c r="S10" s="7"/>
      <c r="T10" s="7"/>
      <c r="U10" s="7"/>
      <c r="V10" s="7"/>
      <c r="W10" s="7"/>
      <c r="X10" s="7"/>
      <c r="Y10" s="7"/>
      <c r="Z10" s="103"/>
      <c r="AA10" s="70"/>
      <c r="AB10" s="70"/>
      <c r="AC10" s="70"/>
      <c r="AD10" s="71"/>
      <c r="AE10" s="7"/>
      <c r="AF10" s="103"/>
      <c r="AG10" s="70"/>
      <c r="AH10" s="70"/>
      <c r="AI10" s="70"/>
      <c r="AJ10" s="71"/>
      <c r="AK10" s="7"/>
      <c r="AL10" s="103"/>
      <c r="AM10" s="70"/>
      <c r="AN10" s="70"/>
      <c r="AO10" s="70"/>
      <c r="AP10" s="71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</row>
    <row r="11" spans="1:74" s="4" customFormat="1" ht="15.75" customHeight="1">
      <c r="A11" s="199">
        <v>5010</v>
      </c>
      <c r="B11" s="166" t="str">
        <f>C1</f>
        <v>Name</v>
      </c>
      <c r="C11" s="25" t="s">
        <v>49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aca="true" t="shared" si="0" ref="I11:I25">ROUND((SUM(D11*O11)*$D$115/12+SUM(D11*P11)*$D$116/12),0)</f>
        <v>0</v>
      </c>
      <c r="J11" s="22">
        <f aca="true" t="shared" si="1" ref="J11:J25">ROUND((SUM(E11*P11)*$E$115/12+SUM(E11*Q11)*$E$116/12),0)</f>
        <v>0</v>
      </c>
      <c r="K11" s="22">
        <f aca="true" t="shared" si="2" ref="K11:K25">ROUND((SUM(F11*Q11)*$F$115/12+SUM(F11*R11)*$F$116/12),0)</f>
        <v>0</v>
      </c>
      <c r="L11" s="22">
        <f aca="true" t="shared" si="3" ref="L11:L25">ROUND((SUM(G11*R11)*$G$115/12+SUM(G11*S11)*$G$116/12),0)</f>
        <v>0</v>
      </c>
      <c r="M11" s="22">
        <f aca="true" t="shared" si="4" ref="M11:M25">ROUND((SUM(H11*S11)*$H$115/12+SUM(H11*T11)*$H$116/12),0)</f>
        <v>0</v>
      </c>
      <c r="N11" s="5">
        <f>SUM(I11:M11)</f>
        <v>0</v>
      </c>
      <c r="O11" s="24">
        <v>203700</v>
      </c>
      <c r="P11" s="81">
        <f aca="true" t="shared" si="5" ref="P11:W25">IF(O11*$D$120&gt;$C$6,$C$6,O11*$D$120)</f>
        <v>203700</v>
      </c>
      <c r="Q11" s="81">
        <f t="shared" si="5"/>
        <v>203700</v>
      </c>
      <c r="R11" s="81">
        <f t="shared" si="5"/>
        <v>203700</v>
      </c>
      <c r="S11" s="81">
        <f t="shared" si="5"/>
        <v>203700</v>
      </c>
      <c r="T11" s="81">
        <f t="shared" si="5"/>
        <v>203700</v>
      </c>
      <c r="U11" s="81">
        <f t="shared" si="5"/>
        <v>203700</v>
      </c>
      <c r="V11" s="81">
        <f t="shared" si="5"/>
        <v>203700</v>
      </c>
      <c r="W11" s="81">
        <f t="shared" si="5"/>
        <v>203700</v>
      </c>
      <c r="X11" s="81"/>
      <c r="Y11" s="7" t="str">
        <f>B11</f>
        <v>Name</v>
      </c>
      <c r="Z11" s="103">
        <f aca="true" t="shared" si="6" ref="Z11:AD22">I11*$D$28</f>
        <v>0</v>
      </c>
      <c r="AA11" s="70">
        <f t="shared" si="6"/>
        <v>0</v>
      </c>
      <c r="AB11" s="70">
        <f t="shared" si="6"/>
        <v>0</v>
      </c>
      <c r="AC11" s="70">
        <f t="shared" si="6"/>
        <v>0</v>
      </c>
      <c r="AD11" s="71">
        <f t="shared" si="6"/>
        <v>0</v>
      </c>
      <c r="AE11" s="7"/>
      <c r="AF11" s="103">
        <f>I11+Z11</f>
        <v>0</v>
      </c>
      <c r="AG11" s="70">
        <f>J11+AA11</f>
        <v>0</v>
      </c>
      <c r="AH11" s="70">
        <f>K11+AB11</f>
        <v>0</v>
      </c>
      <c r="AI11" s="70">
        <f>L11+AC11</f>
        <v>0</v>
      </c>
      <c r="AJ11" s="71">
        <f>M11+AD11</f>
        <v>0</v>
      </c>
      <c r="AK11" s="7"/>
      <c r="AL11" s="108">
        <f>D11*12</f>
        <v>0</v>
      </c>
      <c r="AM11" s="109">
        <f>E11*12</f>
        <v>0</v>
      </c>
      <c r="AN11" s="109">
        <f>F11*12</f>
        <v>0</v>
      </c>
      <c r="AO11" s="109">
        <f>G11*12</f>
        <v>0</v>
      </c>
      <c r="AP11" s="110">
        <f>H11*12</f>
        <v>0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s="4" customFormat="1" ht="13.5" customHeight="1">
      <c r="A12" s="199">
        <v>5010</v>
      </c>
      <c r="B12" s="91"/>
      <c r="C12" s="25" t="s">
        <v>64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  <c r="J12" s="22">
        <f t="shared" si="1"/>
        <v>0</v>
      </c>
      <c r="K12" s="22">
        <f t="shared" si="2"/>
        <v>0</v>
      </c>
      <c r="L12" s="22">
        <f t="shared" si="3"/>
        <v>0</v>
      </c>
      <c r="M12" s="22">
        <f t="shared" si="4"/>
        <v>0</v>
      </c>
      <c r="N12" s="5">
        <f>SUM(I12:M12)</f>
        <v>0</v>
      </c>
      <c r="O12" s="24">
        <v>0</v>
      </c>
      <c r="P12" s="81">
        <f t="shared" si="5"/>
        <v>0</v>
      </c>
      <c r="Q12" s="81">
        <f t="shared" si="5"/>
        <v>0</v>
      </c>
      <c r="R12" s="81">
        <f t="shared" si="5"/>
        <v>0</v>
      </c>
      <c r="S12" s="81">
        <f t="shared" si="5"/>
        <v>0</v>
      </c>
      <c r="T12" s="81">
        <f t="shared" si="5"/>
        <v>0</v>
      </c>
      <c r="U12" s="81">
        <f t="shared" si="5"/>
        <v>0</v>
      </c>
      <c r="V12" s="81">
        <f t="shared" si="5"/>
        <v>0</v>
      </c>
      <c r="W12" s="81">
        <f t="shared" si="5"/>
        <v>0</v>
      </c>
      <c r="X12" s="81"/>
      <c r="Y12" s="7">
        <f aca="true" t="shared" si="7" ref="Y12:Y25">B12</f>
        <v>0</v>
      </c>
      <c r="Z12" s="103">
        <f t="shared" si="6"/>
        <v>0</v>
      </c>
      <c r="AA12" s="70">
        <f t="shared" si="6"/>
        <v>0</v>
      </c>
      <c r="AB12" s="70">
        <f t="shared" si="6"/>
        <v>0</v>
      </c>
      <c r="AC12" s="70">
        <f t="shared" si="6"/>
        <v>0</v>
      </c>
      <c r="AD12" s="71">
        <f t="shared" si="6"/>
        <v>0</v>
      </c>
      <c r="AE12" s="7"/>
      <c r="AF12" s="103">
        <f>I12+Z12</f>
        <v>0</v>
      </c>
      <c r="AG12" s="70">
        <f>J12+AA12</f>
        <v>0</v>
      </c>
      <c r="AH12" s="70">
        <f aca="true" t="shared" si="8" ref="AH12:AI25">K12+AB12</f>
        <v>0</v>
      </c>
      <c r="AI12" s="70">
        <f>L12+AC12</f>
        <v>0</v>
      </c>
      <c r="AJ12" s="71">
        <f aca="true" t="shared" si="9" ref="AJ12:AJ25">M12+AD12</f>
        <v>0</v>
      </c>
      <c r="AK12" s="7"/>
      <c r="AL12" s="108">
        <f aca="true" t="shared" si="10" ref="AL12:AP25">D12*12</f>
        <v>0</v>
      </c>
      <c r="AM12" s="109">
        <f t="shared" si="10"/>
        <v>0</v>
      </c>
      <c r="AN12" s="109">
        <f t="shared" si="10"/>
        <v>0</v>
      </c>
      <c r="AO12" s="109">
        <f t="shared" si="10"/>
        <v>0</v>
      </c>
      <c r="AP12" s="110">
        <f t="shared" si="10"/>
        <v>0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4" s="4" customFormat="1" ht="13.5" customHeight="1">
      <c r="A13" s="199">
        <v>5010</v>
      </c>
      <c r="B13" s="91"/>
      <c r="C13" s="25" t="s">
        <v>64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  <c r="J13" s="22">
        <f t="shared" si="1"/>
        <v>0</v>
      </c>
      <c r="K13" s="22">
        <f t="shared" si="2"/>
        <v>0</v>
      </c>
      <c r="L13" s="22">
        <f t="shared" si="3"/>
        <v>0</v>
      </c>
      <c r="M13" s="22">
        <f t="shared" si="4"/>
        <v>0</v>
      </c>
      <c r="N13" s="5">
        <f>SUM(I13:M13)</f>
        <v>0</v>
      </c>
      <c r="O13" s="24">
        <v>0</v>
      </c>
      <c r="P13" s="81">
        <f t="shared" si="5"/>
        <v>0</v>
      </c>
      <c r="Q13" s="81">
        <f t="shared" si="5"/>
        <v>0</v>
      </c>
      <c r="R13" s="81">
        <f t="shared" si="5"/>
        <v>0</v>
      </c>
      <c r="S13" s="81">
        <f t="shared" si="5"/>
        <v>0</v>
      </c>
      <c r="T13" s="81">
        <f t="shared" si="5"/>
        <v>0</v>
      </c>
      <c r="U13" s="81">
        <f t="shared" si="5"/>
        <v>0</v>
      </c>
      <c r="V13" s="81">
        <f t="shared" si="5"/>
        <v>0</v>
      </c>
      <c r="W13" s="81">
        <f t="shared" si="5"/>
        <v>0</v>
      </c>
      <c r="X13" s="81"/>
      <c r="Y13" s="7">
        <f t="shared" si="7"/>
        <v>0</v>
      </c>
      <c r="Z13" s="103">
        <f t="shared" si="6"/>
        <v>0</v>
      </c>
      <c r="AA13" s="70">
        <f t="shared" si="6"/>
        <v>0</v>
      </c>
      <c r="AB13" s="70">
        <f t="shared" si="6"/>
        <v>0</v>
      </c>
      <c r="AC13" s="70">
        <f t="shared" si="6"/>
        <v>0</v>
      </c>
      <c r="AD13" s="71">
        <f t="shared" si="6"/>
        <v>0</v>
      </c>
      <c r="AE13" s="7"/>
      <c r="AF13" s="103">
        <f aca="true" t="shared" si="11" ref="AF13:AG25">I13+Z13</f>
        <v>0</v>
      </c>
      <c r="AG13" s="70">
        <f t="shared" si="11"/>
        <v>0</v>
      </c>
      <c r="AH13" s="70">
        <f t="shared" si="8"/>
        <v>0</v>
      </c>
      <c r="AI13" s="70">
        <f t="shared" si="8"/>
        <v>0</v>
      </c>
      <c r="AJ13" s="71">
        <f t="shared" si="9"/>
        <v>0</v>
      </c>
      <c r="AK13" s="7"/>
      <c r="AL13" s="108">
        <f t="shared" si="10"/>
        <v>0</v>
      </c>
      <c r="AM13" s="109">
        <f t="shared" si="10"/>
        <v>0</v>
      </c>
      <c r="AN13" s="109">
        <f t="shared" si="10"/>
        <v>0</v>
      </c>
      <c r="AO13" s="109">
        <f t="shared" si="10"/>
        <v>0</v>
      </c>
      <c r="AP13" s="110">
        <f t="shared" si="10"/>
        <v>0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1:74" s="4" customFormat="1" ht="13.5" customHeight="1">
      <c r="A14" s="199">
        <v>5100</v>
      </c>
      <c r="B14" s="91"/>
      <c r="C14" s="25" t="s">
        <v>61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 t="shared" si="0"/>
        <v>0</v>
      </c>
      <c r="J14" s="22">
        <f t="shared" si="1"/>
        <v>0</v>
      </c>
      <c r="K14" s="22">
        <f t="shared" si="2"/>
        <v>0</v>
      </c>
      <c r="L14" s="22">
        <f t="shared" si="3"/>
        <v>0</v>
      </c>
      <c r="M14" s="22">
        <f t="shared" si="4"/>
        <v>0</v>
      </c>
      <c r="N14" s="5">
        <f aca="true" t="shared" si="12" ref="N14:N21">SUM(I14:M14)</f>
        <v>0</v>
      </c>
      <c r="O14" s="24">
        <v>0</v>
      </c>
      <c r="P14" s="81">
        <f t="shared" si="5"/>
        <v>0</v>
      </c>
      <c r="Q14" s="81">
        <f t="shared" si="5"/>
        <v>0</v>
      </c>
      <c r="R14" s="81">
        <f t="shared" si="5"/>
        <v>0</v>
      </c>
      <c r="S14" s="81">
        <f t="shared" si="5"/>
        <v>0</v>
      </c>
      <c r="T14" s="81">
        <f t="shared" si="5"/>
        <v>0</v>
      </c>
      <c r="U14" s="81">
        <f t="shared" si="5"/>
        <v>0</v>
      </c>
      <c r="V14" s="81">
        <f t="shared" si="5"/>
        <v>0</v>
      </c>
      <c r="W14" s="81">
        <f t="shared" si="5"/>
        <v>0</v>
      </c>
      <c r="X14" s="81"/>
      <c r="Y14" s="7">
        <f t="shared" si="7"/>
        <v>0</v>
      </c>
      <c r="Z14" s="103">
        <f t="shared" si="6"/>
        <v>0</v>
      </c>
      <c r="AA14" s="70">
        <f t="shared" si="6"/>
        <v>0</v>
      </c>
      <c r="AB14" s="70">
        <f t="shared" si="6"/>
        <v>0</v>
      </c>
      <c r="AC14" s="70">
        <f t="shared" si="6"/>
        <v>0</v>
      </c>
      <c r="AD14" s="71">
        <f t="shared" si="6"/>
        <v>0</v>
      </c>
      <c r="AE14" s="7"/>
      <c r="AF14" s="103">
        <f t="shared" si="11"/>
        <v>0</v>
      </c>
      <c r="AG14" s="70">
        <f t="shared" si="11"/>
        <v>0</v>
      </c>
      <c r="AH14" s="70">
        <f t="shared" si="8"/>
        <v>0</v>
      </c>
      <c r="AI14" s="70">
        <f t="shared" si="8"/>
        <v>0</v>
      </c>
      <c r="AJ14" s="71">
        <f t="shared" si="9"/>
        <v>0</v>
      </c>
      <c r="AK14" s="7"/>
      <c r="AL14" s="108">
        <f t="shared" si="10"/>
        <v>0</v>
      </c>
      <c r="AM14" s="109">
        <f t="shared" si="10"/>
        <v>0</v>
      </c>
      <c r="AN14" s="109">
        <f t="shared" si="10"/>
        <v>0</v>
      </c>
      <c r="AO14" s="109">
        <f t="shared" si="10"/>
        <v>0</v>
      </c>
      <c r="AP14" s="110">
        <f t="shared" si="10"/>
        <v>0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</row>
    <row r="15" spans="1:74" s="4" customFormat="1" ht="13.5" customHeight="1">
      <c r="A15" s="199">
        <v>5100</v>
      </c>
      <c r="B15" s="91"/>
      <c r="C15" s="19" t="s">
        <v>62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f t="shared" si="0"/>
        <v>0</v>
      </c>
      <c r="J15" s="22">
        <f t="shared" si="1"/>
        <v>0</v>
      </c>
      <c r="K15" s="22">
        <f t="shared" si="2"/>
        <v>0</v>
      </c>
      <c r="L15" s="22">
        <f t="shared" si="3"/>
        <v>0</v>
      </c>
      <c r="M15" s="22">
        <f t="shared" si="4"/>
        <v>0</v>
      </c>
      <c r="N15" s="5">
        <f t="shared" si="12"/>
        <v>0</v>
      </c>
      <c r="O15" s="24">
        <v>0</v>
      </c>
      <c r="P15" s="81">
        <f t="shared" si="5"/>
        <v>0</v>
      </c>
      <c r="Q15" s="81">
        <f t="shared" si="5"/>
        <v>0</v>
      </c>
      <c r="R15" s="81">
        <f t="shared" si="5"/>
        <v>0</v>
      </c>
      <c r="S15" s="81">
        <f t="shared" si="5"/>
        <v>0</v>
      </c>
      <c r="T15" s="81">
        <f t="shared" si="5"/>
        <v>0</v>
      </c>
      <c r="U15" s="81">
        <f t="shared" si="5"/>
        <v>0</v>
      </c>
      <c r="V15" s="81">
        <f t="shared" si="5"/>
        <v>0</v>
      </c>
      <c r="W15" s="81">
        <f t="shared" si="5"/>
        <v>0</v>
      </c>
      <c r="X15" s="81"/>
      <c r="Y15" s="7">
        <f t="shared" si="7"/>
        <v>0</v>
      </c>
      <c r="Z15" s="103">
        <f t="shared" si="6"/>
        <v>0</v>
      </c>
      <c r="AA15" s="70">
        <f t="shared" si="6"/>
        <v>0</v>
      </c>
      <c r="AB15" s="70">
        <f t="shared" si="6"/>
        <v>0</v>
      </c>
      <c r="AC15" s="70">
        <f t="shared" si="6"/>
        <v>0</v>
      </c>
      <c r="AD15" s="71">
        <f t="shared" si="6"/>
        <v>0</v>
      </c>
      <c r="AE15" s="7"/>
      <c r="AF15" s="103">
        <f t="shared" si="11"/>
        <v>0</v>
      </c>
      <c r="AG15" s="70">
        <f t="shared" si="11"/>
        <v>0</v>
      </c>
      <c r="AH15" s="70">
        <f t="shared" si="8"/>
        <v>0</v>
      </c>
      <c r="AI15" s="70">
        <f t="shared" si="8"/>
        <v>0</v>
      </c>
      <c r="AJ15" s="71">
        <f t="shared" si="9"/>
        <v>0</v>
      </c>
      <c r="AK15" s="7"/>
      <c r="AL15" s="108">
        <f t="shared" si="10"/>
        <v>0</v>
      </c>
      <c r="AM15" s="109">
        <f t="shared" si="10"/>
        <v>0</v>
      </c>
      <c r="AN15" s="109">
        <f t="shared" si="10"/>
        <v>0</v>
      </c>
      <c r="AO15" s="109">
        <f t="shared" si="10"/>
        <v>0</v>
      </c>
      <c r="AP15" s="110">
        <f t="shared" si="10"/>
        <v>0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74" s="4" customFormat="1" ht="13.5" customHeight="1">
      <c r="A16" s="199">
        <v>5100</v>
      </c>
      <c r="B16" s="91"/>
      <c r="C16" s="25" t="s">
        <v>75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2">
        <f t="shared" si="0"/>
        <v>0</v>
      </c>
      <c r="J16" s="22">
        <f t="shared" si="1"/>
        <v>0</v>
      </c>
      <c r="K16" s="22">
        <f t="shared" si="2"/>
        <v>0</v>
      </c>
      <c r="L16" s="22">
        <f t="shared" si="3"/>
        <v>0</v>
      </c>
      <c r="M16" s="22">
        <f t="shared" si="4"/>
        <v>0</v>
      </c>
      <c r="N16" s="5">
        <f t="shared" si="12"/>
        <v>0</v>
      </c>
      <c r="O16" s="24">
        <v>0</v>
      </c>
      <c r="P16" s="81">
        <f t="shared" si="5"/>
        <v>0</v>
      </c>
      <c r="Q16" s="81">
        <f t="shared" si="5"/>
        <v>0</v>
      </c>
      <c r="R16" s="81">
        <f t="shared" si="5"/>
        <v>0</v>
      </c>
      <c r="S16" s="81">
        <f t="shared" si="5"/>
        <v>0</v>
      </c>
      <c r="T16" s="81">
        <f t="shared" si="5"/>
        <v>0</v>
      </c>
      <c r="U16" s="81">
        <f t="shared" si="5"/>
        <v>0</v>
      </c>
      <c r="V16" s="81">
        <f t="shared" si="5"/>
        <v>0</v>
      </c>
      <c r="W16" s="81">
        <f t="shared" si="5"/>
        <v>0</v>
      </c>
      <c r="X16" s="81"/>
      <c r="Y16" s="7">
        <f t="shared" si="7"/>
        <v>0</v>
      </c>
      <c r="Z16" s="103">
        <f t="shared" si="6"/>
        <v>0</v>
      </c>
      <c r="AA16" s="70">
        <f t="shared" si="6"/>
        <v>0</v>
      </c>
      <c r="AB16" s="70">
        <f t="shared" si="6"/>
        <v>0</v>
      </c>
      <c r="AC16" s="70">
        <f t="shared" si="6"/>
        <v>0</v>
      </c>
      <c r="AD16" s="71">
        <f t="shared" si="6"/>
        <v>0</v>
      </c>
      <c r="AE16" s="7"/>
      <c r="AF16" s="103">
        <f t="shared" si="11"/>
        <v>0</v>
      </c>
      <c r="AG16" s="70">
        <f t="shared" si="11"/>
        <v>0</v>
      </c>
      <c r="AH16" s="70">
        <f t="shared" si="8"/>
        <v>0</v>
      </c>
      <c r="AI16" s="70">
        <f t="shared" si="8"/>
        <v>0</v>
      </c>
      <c r="AJ16" s="71">
        <f t="shared" si="9"/>
        <v>0</v>
      </c>
      <c r="AK16" s="7"/>
      <c r="AL16" s="108">
        <f t="shared" si="10"/>
        <v>0</v>
      </c>
      <c r="AM16" s="109">
        <f t="shared" si="10"/>
        <v>0</v>
      </c>
      <c r="AN16" s="109">
        <f t="shared" si="10"/>
        <v>0</v>
      </c>
      <c r="AO16" s="109">
        <f t="shared" si="10"/>
        <v>0</v>
      </c>
      <c r="AP16" s="110">
        <f t="shared" si="10"/>
        <v>0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s="4" customFormat="1" ht="13.5" customHeight="1">
      <c r="A17" s="199">
        <v>5100</v>
      </c>
      <c r="B17" s="91"/>
      <c r="C17" s="25" t="s">
        <v>75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2">
        <f t="shared" si="0"/>
        <v>0</v>
      </c>
      <c r="J17" s="22">
        <f t="shared" si="1"/>
        <v>0</v>
      </c>
      <c r="K17" s="22">
        <f t="shared" si="2"/>
        <v>0</v>
      </c>
      <c r="L17" s="22">
        <f t="shared" si="3"/>
        <v>0</v>
      </c>
      <c r="M17" s="22">
        <f t="shared" si="4"/>
        <v>0</v>
      </c>
      <c r="N17" s="5">
        <f>SUM(I17:M17)</f>
        <v>0</v>
      </c>
      <c r="O17" s="24">
        <v>0</v>
      </c>
      <c r="P17" s="81">
        <f t="shared" si="5"/>
        <v>0</v>
      </c>
      <c r="Q17" s="81">
        <f t="shared" si="5"/>
        <v>0</v>
      </c>
      <c r="R17" s="81">
        <f t="shared" si="5"/>
        <v>0</v>
      </c>
      <c r="S17" s="81">
        <f t="shared" si="5"/>
        <v>0</v>
      </c>
      <c r="T17" s="81">
        <f t="shared" si="5"/>
        <v>0</v>
      </c>
      <c r="U17" s="81">
        <f t="shared" si="5"/>
        <v>0</v>
      </c>
      <c r="V17" s="81">
        <f t="shared" si="5"/>
        <v>0</v>
      </c>
      <c r="W17" s="81">
        <f t="shared" si="5"/>
        <v>0</v>
      </c>
      <c r="X17" s="81"/>
      <c r="Y17" s="7">
        <f t="shared" si="7"/>
        <v>0</v>
      </c>
      <c r="Z17" s="103">
        <f t="shared" si="6"/>
        <v>0</v>
      </c>
      <c r="AA17" s="70">
        <f t="shared" si="6"/>
        <v>0</v>
      </c>
      <c r="AB17" s="70">
        <f t="shared" si="6"/>
        <v>0</v>
      </c>
      <c r="AC17" s="70">
        <f t="shared" si="6"/>
        <v>0</v>
      </c>
      <c r="AD17" s="71">
        <f t="shared" si="6"/>
        <v>0</v>
      </c>
      <c r="AE17" s="7"/>
      <c r="AF17" s="103">
        <f t="shared" si="11"/>
        <v>0</v>
      </c>
      <c r="AG17" s="70">
        <f t="shared" si="11"/>
        <v>0</v>
      </c>
      <c r="AH17" s="70">
        <f t="shared" si="8"/>
        <v>0</v>
      </c>
      <c r="AI17" s="70">
        <f t="shared" si="8"/>
        <v>0</v>
      </c>
      <c r="AJ17" s="71">
        <f t="shared" si="9"/>
        <v>0</v>
      </c>
      <c r="AK17" s="7"/>
      <c r="AL17" s="108">
        <f t="shared" si="10"/>
        <v>0</v>
      </c>
      <c r="AM17" s="109">
        <f t="shared" si="10"/>
        <v>0</v>
      </c>
      <c r="AN17" s="109">
        <f t="shared" si="10"/>
        <v>0</v>
      </c>
      <c r="AO17" s="109">
        <f t="shared" si="10"/>
        <v>0</v>
      </c>
      <c r="AP17" s="110">
        <f t="shared" si="10"/>
        <v>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4" customFormat="1" ht="13.5" customHeight="1">
      <c r="A18" s="199">
        <v>5100</v>
      </c>
      <c r="B18" s="91"/>
      <c r="C18" s="25" t="s">
        <v>75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2">
        <f t="shared" si="0"/>
        <v>0</v>
      </c>
      <c r="J18" s="22">
        <f t="shared" si="1"/>
        <v>0</v>
      </c>
      <c r="K18" s="22">
        <f t="shared" si="2"/>
        <v>0</v>
      </c>
      <c r="L18" s="22">
        <f t="shared" si="3"/>
        <v>0</v>
      </c>
      <c r="M18" s="22">
        <f t="shared" si="4"/>
        <v>0</v>
      </c>
      <c r="N18" s="5">
        <f>SUM(I18:M18)</f>
        <v>0</v>
      </c>
      <c r="O18" s="24">
        <v>0</v>
      </c>
      <c r="P18" s="81">
        <f t="shared" si="5"/>
        <v>0</v>
      </c>
      <c r="Q18" s="81">
        <f t="shared" si="5"/>
        <v>0</v>
      </c>
      <c r="R18" s="81">
        <f t="shared" si="5"/>
        <v>0</v>
      </c>
      <c r="S18" s="81">
        <f t="shared" si="5"/>
        <v>0</v>
      </c>
      <c r="T18" s="81">
        <f t="shared" si="5"/>
        <v>0</v>
      </c>
      <c r="U18" s="81">
        <f t="shared" si="5"/>
        <v>0</v>
      </c>
      <c r="V18" s="81">
        <f t="shared" si="5"/>
        <v>0</v>
      </c>
      <c r="W18" s="81">
        <f t="shared" si="5"/>
        <v>0</v>
      </c>
      <c r="X18" s="81"/>
      <c r="Y18" s="7">
        <f t="shared" si="7"/>
        <v>0</v>
      </c>
      <c r="Z18" s="103">
        <f t="shared" si="6"/>
        <v>0</v>
      </c>
      <c r="AA18" s="70">
        <f t="shared" si="6"/>
        <v>0</v>
      </c>
      <c r="AB18" s="70">
        <f t="shared" si="6"/>
        <v>0</v>
      </c>
      <c r="AC18" s="70">
        <f t="shared" si="6"/>
        <v>0</v>
      </c>
      <c r="AD18" s="71">
        <f t="shared" si="6"/>
        <v>0</v>
      </c>
      <c r="AE18" s="7"/>
      <c r="AF18" s="103">
        <f t="shared" si="11"/>
        <v>0</v>
      </c>
      <c r="AG18" s="70">
        <f t="shared" si="11"/>
        <v>0</v>
      </c>
      <c r="AH18" s="70">
        <f t="shared" si="8"/>
        <v>0</v>
      </c>
      <c r="AI18" s="70">
        <f t="shared" si="8"/>
        <v>0</v>
      </c>
      <c r="AJ18" s="71">
        <f t="shared" si="9"/>
        <v>0</v>
      </c>
      <c r="AK18" s="7"/>
      <c r="AL18" s="108">
        <f t="shared" si="10"/>
        <v>0</v>
      </c>
      <c r="AM18" s="109">
        <f t="shared" si="10"/>
        <v>0</v>
      </c>
      <c r="AN18" s="109">
        <f t="shared" si="10"/>
        <v>0</v>
      </c>
      <c r="AO18" s="109">
        <f t="shared" si="10"/>
        <v>0</v>
      </c>
      <c r="AP18" s="110">
        <f t="shared" si="10"/>
        <v>0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s="4" customFormat="1" ht="13.5" customHeight="1">
      <c r="A19" s="199">
        <v>5100</v>
      </c>
      <c r="B19" s="91"/>
      <c r="C19" s="25" t="s">
        <v>75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2">
        <f t="shared" si="0"/>
        <v>0</v>
      </c>
      <c r="J19" s="22">
        <f t="shared" si="1"/>
        <v>0</v>
      </c>
      <c r="K19" s="22">
        <f t="shared" si="2"/>
        <v>0</v>
      </c>
      <c r="L19" s="22">
        <f t="shared" si="3"/>
        <v>0</v>
      </c>
      <c r="M19" s="22">
        <f t="shared" si="4"/>
        <v>0</v>
      </c>
      <c r="N19" s="5">
        <f>SUM(I19:M19)</f>
        <v>0</v>
      </c>
      <c r="O19" s="24">
        <v>0</v>
      </c>
      <c r="P19" s="81">
        <f t="shared" si="5"/>
        <v>0</v>
      </c>
      <c r="Q19" s="81">
        <f t="shared" si="5"/>
        <v>0</v>
      </c>
      <c r="R19" s="81">
        <f t="shared" si="5"/>
        <v>0</v>
      </c>
      <c r="S19" s="81">
        <f t="shared" si="5"/>
        <v>0</v>
      </c>
      <c r="T19" s="81">
        <f t="shared" si="5"/>
        <v>0</v>
      </c>
      <c r="U19" s="81">
        <f t="shared" si="5"/>
        <v>0</v>
      </c>
      <c r="V19" s="81">
        <f t="shared" si="5"/>
        <v>0</v>
      </c>
      <c r="W19" s="81">
        <f t="shared" si="5"/>
        <v>0</v>
      </c>
      <c r="X19" s="81"/>
      <c r="Y19" s="7">
        <f t="shared" si="7"/>
        <v>0</v>
      </c>
      <c r="Z19" s="103">
        <f t="shared" si="6"/>
        <v>0</v>
      </c>
      <c r="AA19" s="70">
        <f t="shared" si="6"/>
        <v>0</v>
      </c>
      <c r="AB19" s="70">
        <f t="shared" si="6"/>
        <v>0</v>
      </c>
      <c r="AC19" s="70">
        <f t="shared" si="6"/>
        <v>0</v>
      </c>
      <c r="AD19" s="71">
        <f t="shared" si="6"/>
        <v>0</v>
      </c>
      <c r="AE19" s="7"/>
      <c r="AF19" s="103">
        <f t="shared" si="11"/>
        <v>0</v>
      </c>
      <c r="AG19" s="70">
        <f t="shared" si="11"/>
        <v>0</v>
      </c>
      <c r="AH19" s="70">
        <f t="shared" si="8"/>
        <v>0</v>
      </c>
      <c r="AI19" s="70">
        <f t="shared" si="8"/>
        <v>0</v>
      </c>
      <c r="AJ19" s="71">
        <f t="shared" si="9"/>
        <v>0</v>
      </c>
      <c r="AK19" s="7"/>
      <c r="AL19" s="108">
        <f t="shared" si="10"/>
        <v>0</v>
      </c>
      <c r="AM19" s="109">
        <f t="shared" si="10"/>
        <v>0</v>
      </c>
      <c r="AN19" s="109">
        <f t="shared" si="10"/>
        <v>0</v>
      </c>
      <c r="AO19" s="109">
        <f t="shared" si="10"/>
        <v>0</v>
      </c>
      <c r="AP19" s="110">
        <f t="shared" si="10"/>
        <v>0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s="4" customFormat="1" ht="13.5" customHeight="1">
      <c r="A20" s="199">
        <v>5100</v>
      </c>
      <c r="B20" s="91"/>
      <c r="C20" s="25" t="s">
        <v>75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2">
        <f t="shared" si="0"/>
        <v>0</v>
      </c>
      <c r="J20" s="22">
        <f t="shared" si="1"/>
        <v>0</v>
      </c>
      <c r="K20" s="22">
        <f t="shared" si="2"/>
        <v>0</v>
      </c>
      <c r="L20" s="22">
        <f t="shared" si="3"/>
        <v>0</v>
      </c>
      <c r="M20" s="22">
        <f t="shared" si="4"/>
        <v>0</v>
      </c>
      <c r="N20" s="5">
        <f>SUM(I20:M20)</f>
        <v>0</v>
      </c>
      <c r="O20" s="24">
        <v>0</v>
      </c>
      <c r="P20" s="81">
        <f t="shared" si="5"/>
        <v>0</v>
      </c>
      <c r="Q20" s="81">
        <f t="shared" si="5"/>
        <v>0</v>
      </c>
      <c r="R20" s="81">
        <f t="shared" si="5"/>
        <v>0</v>
      </c>
      <c r="S20" s="81">
        <f t="shared" si="5"/>
        <v>0</v>
      </c>
      <c r="T20" s="81">
        <f t="shared" si="5"/>
        <v>0</v>
      </c>
      <c r="U20" s="81">
        <f t="shared" si="5"/>
        <v>0</v>
      </c>
      <c r="V20" s="81">
        <f t="shared" si="5"/>
        <v>0</v>
      </c>
      <c r="W20" s="81">
        <f t="shared" si="5"/>
        <v>0</v>
      </c>
      <c r="X20" s="81"/>
      <c r="Y20" s="7">
        <f t="shared" si="7"/>
        <v>0</v>
      </c>
      <c r="Z20" s="103">
        <f t="shared" si="6"/>
        <v>0</v>
      </c>
      <c r="AA20" s="70">
        <f t="shared" si="6"/>
        <v>0</v>
      </c>
      <c r="AB20" s="70">
        <f t="shared" si="6"/>
        <v>0</v>
      </c>
      <c r="AC20" s="70">
        <f t="shared" si="6"/>
        <v>0</v>
      </c>
      <c r="AD20" s="71">
        <f t="shared" si="6"/>
        <v>0</v>
      </c>
      <c r="AE20" s="7"/>
      <c r="AF20" s="103">
        <f t="shared" si="11"/>
        <v>0</v>
      </c>
      <c r="AG20" s="70">
        <f t="shared" si="11"/>
        <v>0</v>
      </c>
      <c r="AH20" s="70">
        <f t="shared" si="8"/>
        <v>0</v>
      </c>
      <c r="AI20" s="70">
        <f t="shared" si="8"/>
        <v>0</v>
      </c>
      <c r="AJ20" s="71">
        <f t="shared" si="9"/>
        <v>0</v>
      </c>
      <c r="AK20" s="7"/>
      <c r="AL20" s="108">
        <f t="shared" si="10"/>
        <v>0</v>
      </c>
      <c r="AM20" s="109">
        <f t="shared" si="10"/>
        <v>0</v>
      </c>
      <c r="AN20" s="109">
        <f t="shared" si="10"/>
        <v>0</v>
      </c>
      <c r="AO20" s="109">
        <f t="shared" si="10"/>
        <v>0</v>
      </c>
      <c r="AP20" s="110">
        <f t="shared" si="10"/>
        <v>0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s="4" customFormat="1" ht="13.5" customHeight="1">
      <c r="A21" s="199">
        <v>5100</v>
      </c>
      <c r="B21" s="91"/>
      <c r="C21" s="25" t="s">
        <v>75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2">
        <f t="shared" si="0"/>
        <v>0</v>
      </c>
      <c r="J21" s="22">
        <f t="shared" si="1"/>
        <v>0</v>
      </c>
      <c r="K21" s="22">
        <f t="shared" si="2"/>
        <v>0</v>
      </c>
      <c r="L21" s="22">
        <f t="shared" si="3"/>
        <v>0</v>
      </c>
      <c r="M21" s="22">
        <f t="shared" si="4"/>
        <v>0</v>
      </c>
      <c r="N21" s="5">
        <f t="shared" si="12"/>
        <v>0</v>
      </c>
      <c r="O21" s="24">
        <v>0</v>
      </c>
      <c r="P21" s="81">
        <f t="shared" si="5"/>
        <v>0</v>
      </c>
      <c r="Q21" s="81">
        <f t="shared" si="5"/>
        <v>0</v>
      </c>
      <c r="R21" s="81">
        <f t="shared" si="5"/>
        <v>0</v>
      </c>
      <c r="S21" s="81">
        <f t="shared" si="5"/>
        <v>0</v>
      </c>
      <c r="T21" s="81">
        <f t="shared" si="5"/>
        <v>0</v>
      </c>
      <c r="U21" s="81">
        <f t="shared" si="5"/>
        <v>0</v>
      </c>
      <c r="V21" s="81">
        <f t="shared" si="5"/>
        <v>0</v>
      </c>
      <c r="W21" s="81">
        <f t="shared" si="5"/>
        <v>0</v>
      </c>
      <c r="X21" s="81"/>
      <c r="Y21" s="7">
        <f t="shared" si="7"/>
        <v>0</v>
      </c>
      <c r="Z21" s="103">
        <f t="shared" si="6"/>
        <v>0</v>
      </c>
      <c r="AA21" s="70">
        <f t="shared" si="6"/>
        <v>0</v>
      </c>
      <c r="AB21" s="70">
        <f t="shared" si="6"/>
        <v>0</v>
      </c>
      <c r="AC21" s="70">
        <f t="shared" si="6"/>
        <v>0</v>
      </c>
      <c r="AD21" s="71">
        <f t="shared" si="6"/>
        <v>0</v>
      </c>
      <c r="AE21" s="7"/>
      <c r="AF21" s="103">
        <f t="shared" si="11"/>
        <v>0</v>
      </c>
      <c r="AG21" s="70">
        <f t="shared" si="11"/>
        <v>0</v>
      </c>
      <c r="AH21" s="70">
        <f t="shared" si="8"/>
        <v>0</v>
      </c>
      <c r="AI21" s="70">
        <f t="shared" si="8"/>
        <v>0</v>
      </c>
      <c r="AJ21" s="71">
        <f t="shared" si="9"/>
        <v>0</v>
      </c>
      <c r="AK21" s="7"/>
      <c r="AL21" s="108">
        <f t="shared" si="10"/>
        <v>0</v>
      </c>
      <c r="AM21" s="109">
        <f t="shared" si="10"/>
        <v>0</v>
      </c>
      <c r="AN21" s="109">
        <f t="shared" si="10"/>
        <v>0</v>
      </c>
      <c r="AO21" s="109">
        <f t="shared" si="10"/>
        <v>0</v>
      </c>
      <c r="AP21" s="110">
        <f t="shared" si="10"/>
        <v>0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s="4" customFormat="1" ht="14.25" customHeight="1">
      <c r="A22" s="199">
        <v>5100</v>
      </c>
      <c r="B22" s="92"/>
      <c r="C22" s="25" t="s">
        <v>75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2">
        <f t="shared" si="0"/>
        <v>0</v>
      </c>
      <c r="J22" s="22">
        <f t="shared" si="1"/>
        <v>0</v>
      </c>
      <c r="K22" s="22">
        <f t="shared" si="2"/>
        <v>0</v>
      </c>
      <c r="L22" s="22">
        <f t="shared" si="3"/>
        <v>0</v>
      </c>
      <c r="M22" s="22">
        <f t="shared" si="4"/>
        <v>0</v>
      </c>
      <c r="N22" s="5">
        <f>SUM(I22:M22)</f>
        <v>0</v>
      </c>
      <c r="O22" s="24">
        <v>0</v>
      </c>
      <c r="P22" s="81">
        <f t="shared" si="5"/>
        <v>0</v>
      </c>
      <c r="Q22" s="81">
        <f t="shared" si="5"/>
        <v>0</v>
      </c>
      <c r="R22" s="81">
        <f t="shared" si="5"/>
        <v>0</v>
      </c>
      <c r="S22" s="81">
        <f t="shared" si="5"/>
        <v>0</v>
      </c>
      <c r="T22" s="81">
        <f t="shared" si="5"/>
        <v>0</v>
      </c>
      <c r="U22" s="81">
        <f t="shared" si="5"/>
        <v>0</v>
      </c>
      <c r="V22" s="81">
        <f t="shared" si="5"/>
        <v>0</v>
      </c>
      <c r="W22" s="81">
        <f t="shared" si="5"/>
        <v>0</v>
      </c>
      <c r="X22" s="81"/>
      <c r="Y22" s="7">
        <f t="shared" si="7"/>
        <v>0</v>
      </c>
      <c r="Z22" s="103">
        <f t="shared" si="6"/>
        <v>0</v>
      </c>
      <c r="AA22" s="70">
        <f t="shared" si="6"/>
        <v>0</v>
      </c>
      <c r="AB22" s="70">
        <f t="shared" si="6"/>
        <v>0</v>
      </c>
      <c r="AC22" s="70">
        <f t="shared" si="6"/>
        <v>0</v>
      </c>
      <c r="AD22" s="71">
        <f t="shared" si="6"/>
        <v>0</v>
      </c>
      <c r="AE22" s="7"/>
      <c r="AF22" s="103">
        <f t="shared" si="11"/>
        <v>0</v>
      </c>
      <c r="AG22" s="70">
        <f t="shared" si="11"/>
        <v>0</v>
      </c>
      <c r="AH22" s="70">
        <f t="shared" si="8"/>
        <v>0</v>
      </c>
      <c r="AI22" s="70">
        <f t="shared" si="8"/>
        <v>0</v>
      </c>
      <c r="AJ22" s="71">
        <f t="shared" si="9"/>
        <v>0</v>
      </c>
      <c r="AK22" s="7"/>
      <c r="AL22" s="108">
        <f t="shared" si="10"/>
        <v>0</v>
      </c>
      <c r="AM22" s="109">
        <f t="shared" si="10"/>
        <v>0</v>
      </c>
      <c r="AN22" s="109">
        <f t="shared" si="10"/>
        <v>0</v>
      </c>
      <c r="AO22" s="109">
        <f t="shared" si="10"/>
        <v>0</v>
      </c>
      <c r="AP22" s="110">
        <f t="shared" si="10"/>
        <v>0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4" customFormat="1" ht="14.25" customHeight="1">
      <c r="A23" s="199">
        <v>5044</v>
      </c>
      <c r="B23" s="91"/>
      <c r="C23" s="19" t="s">
        <v>35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2">
        <f t="shared" si="0"/>
        <v>0</v>
      </c>
      <c r="J23" s="22">
        <f t="shared" si="1"/>
        <v>0</v>
      </c>
      <c r="K23" s="22">
        <f t="shared" si="2"/>
        <v>0</v>
      </c>
      <c r="L23" s="22">
        <f t="shared" si="3"/>
        <v>0</v>
      </c>
      <c r="M23" s="22">
        <f t="shared" si="4"/>
        <v>0</v>
      </c>
      <c r="N23" s="5">
        <f>SUM(I23:M23)</f>
        <v>0</v>
      </c>
      <c r="O23" s="24">
        <v>0</v>
      </c>
      <c r="P23" s="81">
        <f t="shared" si="5"/>
        <v>0</v>
      </c>
      <c r="Q23" s="81">
        <f t="shared" si="5"/>
        <v>0</v>
      </c>
      <c r="R23" s="81">
        <f t="shared" si="5"/>
        <v>0</v>
      </c>
      <c r="S23" s="81">
        <f t="shared" si="5"/>
        <v>0</v>
      </c>
      <c r="T23" s="81">
        <f t="shared" si="5"/>
        <v>0</v>
      </c>
      <c r="U23" s="81">
        <f t="shared" si="5"/>
        <v>0</v>
      </c>
      <c r="V23" s="81">
        <f t="shared" si="5"/>
        <v>0</v>
      </c>
      <c r="W23" s="81">
        <f t="shared" si="5"/>
        <v>0</v>
      </c>
      <c r="X23" s="81"/>
      <c r="Y23" s="7">
        <f t="shared" si="7"/>
        <v>0</v>
      </c>
      <c r="Z23" s="103">
        <v>0</v>
      </c>
      <c r="AA23" s="70">
        <v>0</v>
      </c>
      <c r="AB23" s="70">
        <v>0</v>
      </c>
      <c r="AC23" s="70">
        <v>0</v>
      </c>
      <c r="AD23" s="71">
        <v>0</v>
      </c>
      <c r="AE23" s="7"/>
      <c r="AF23" s="103">
        <f t="shared" si="11"/>
        <v>0</v>
      </c>
      <c r="AG23" s="70">
        <f t="shared" si="11"/>
        <v>0</v>
      </c>
      <c r="AH23" s="70">
        <f t="shared" si="8"/>
        <v>0</v>
      </c>
      <c r="AI23" s="70">
        <f t="shared" si="8"/>
        <v>0</v>
      </c>
      <c r="AJ23" s="71">
        <f t="shared" si="9"/>
        <v>0</v>
      </c>
      <c r="AK23" s="7"/>
      <c r="AL23" s="108">
        <f t="shared" si="10"/>
        <v>0</v>
      </c>
      <c r="AM23" s="109">
        <f t="shared" si="10"/>
        <v>0</v>
      </c>
      <c r="AN23" s="109">
        <f t="shared" si="10"/>
        <v>0</v>
      </c>
      <c r="AO23" s="109">
        <f t="shared" si="10"/>
        <v>0</v>
      </c>
      <c r="AP23" s="110">
        <f t="shared" si="10"/>
        <v>0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4" customFormat="1" ht="14.25" customHeight="1">
      <c r="A24" s="199">
        <v>5062</v>
      </c>
      <c r="B24" s="91"/>
      <c r="C24" s="19" t="s">
        <v>34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2">
        <f t="shared" si="0"/>
        <v>0</v>
      </c>
      <c r="J24" s="22">
        <f t="shared" si="1"/>
        <v>0</v>
      </c>
      <c r="K24" s="22">
        <f t="shared" si="2"/>
        <v>0</v>
      </c>
      <c r="L24" s="22">
        <f t="shared" si="3"/>
        <v>0</v>
      </c>
      <c r="M24" s="22">
        <f t="shared" si="4"/>
        <v>0</v>
      </c>
      <c r="N24" s="5">
        <f>SUM(I24:M24)</f>
        <v>0</v>
      </c>
      <c r="O24" s="24">
        <v>0</v>
      </c>
      <c r="P24" s="81">
        <f t="shared" si="5"/>
        <v>0</v>
      </c>
      <c r="Q24" s="81">
        <f t="shared" si="5"/>
        <v>0</v>
      </c>
      <c r="R24" s="81">
        <f t="shared" si="5"/>
        <v>0</v>
      </c>
      <c r="S24" s="81">
        <f t="shared" si="5"/>
        <v>0</v>
      </c>
      <c r="T24" s="81">
        <f t="shared" si="5"/>
        <v>0</v>
      </c>
      <c r="U24" s="81">
        <f t="shared" si="5"/>
        <v>0</v>
      </c>
      <c r="V24" s="81">
        <f t="shared" si="5"/>
        <v>0</v>
      </c>
      <c r="W24" s="81">
        <f t="shared" si="5"/>
        <v>0</v>
      </c>
      <c r="X24" s="81"/>
      <c r="Y24" s="7">
        <f>B24</f>
        <v>0</v>
      </c>
      <c r="Z24" s="103">
        <v>0</v>
      </c>
      <c r="AA24" s="70">
        <v>0</v>
      </c>
      <c r="AB24" s="70">
        <v>0</v>
      </c>
      <c r="AC24" s="70">
        <v>0</v>
      </c>
      <c r="AD24" s="71">
        <v>0</v>
      </c>
      <c r="AE24" s="7"/>
      <c r="AF24" s="103">
        <f>I24+Z24</f>
        <v>0</v>
      </c>
      <c r="AG24" s="70">
        <f>J24+AA24</f>
        <v>0</v>
      </c>
      <c r="AH24" s="70">
        <f>K24+AB24</f>
        <v>0</v>
      </c>
      <c r="AI24" s="70">
        <f>L24+AC24</f>
        <v>0</v>
      </c>
      <c r="AJ24" s="71">
        <f>M24+AD24</f>
        <v>0</v>
      </c>
      <c r="AK24" s="7"/>
      <c r="AL24" s="108">
        <f t="shared" si="10"/>
        <v>0</v>
      </c>
      <c r="AM24" s="109">
        <f t="shared" si="10"/>
        <v>0</v>
      </c>
      <c r="AN24" s="109">
        <f t="shared" si="10"/>
        <v>0</v>
      </c>
      <c r="AO24" s="109">
        <f t="shared" si="10"/>
        <v>0</v>
      </c>
      <c r="AP24" s="110">
        <f t="shared" si="10"/>
        <v>0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</row>
    <row r="25" spans="1:74" s="4" customFormat="1" ht="14.25" customHeight="1" thickBot="1">
      <c r="A25" s="199">
        <v>5062</v>
      </c>
      <c r="B25" s="91"/>
      <c r="C25" s="19" t="s">
        <v>34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2">
        <f t="shared" si="0"/>
        <v>0</v>
      </c>
      <c r="J25" s="22">
        <f t="shared" si="1"/>
        <v>0</v>
      </c>
      <c r="K25" s="22">
        <f t="shared" si="2"/>
        <v>0</v>
      </c>
      <c r="L25" s="22">
        <f t="shared" si="3"/>
        <v>0</v>
      </c>
      <c r="M25" s="22">
        <f t="shared" si="4"/>
        <v>0</v>
      </c>
      <c r="N25" s="5">
        <f>SUM(I25:M25)</f>
        <v>0</v>
      </c>
      <c r="O25" s="24">
        <v>0</v>
      </c>
      <c r="P25" s="81">
        <f t="shared" si="5"/>
        <v>0</v>
      </c>
      <c r="Q25" s="81">
        <f t="shared" si="5"/>
        <v>0</v>
      </c>
      <c r="R25" s="81">
        <f t="shared" si="5"/>
        <v>0</v>
      </c>
      <c r="S25" s="81">
        <f t="shared" si="5"/>
        <v>0</v>
      </c>
      <c r="T25" s="81">
        <f t="shared" si="5"/>
        <v>0</v>
      </c>
      <c r="U25" s="81">
        <f t="shared" si="5"/>
        <v>0</v>
      </c>
      <c r="V25" s="81">
        <f t="shared" si="5"/>
        <v>0</v>
      </c>
      <c r="W25" s="81">
        <f t="shared" si="5"/>
        <v>0</v>
      </c>
      <c r="X25" s="81"/>
      <c r="Y25" s="7">
        <f t="shared" si="7"/>
        <v>0</v>
      </c>
      <c r="Z25" s="104">
        <f>I25*$D$29</f>
        <v>0</v>
      </c>
      <c r="AA25" s="72">
        <f>J25*$D$29</f>
        <v>0</v>
      </c>
      <c r="AB25" s="72">
        <f>K25*$D$29</f>
        <v>0</v>
      </c>
      <c r="AC25" s="72">
        <f>L25*$D$29</f>
        <v>0</v>
      </c>
      <c r="AD25" s="73">
        <f>M25*$D$29</f>
        <v>0</v>
      </c>
      <c r="AE25" s="7"/>
      <c r="AF25" s="104">
        <f t="shared" si="11"/>
        <v>0</v>
      </c>
      <c r="AG25" s="72">
        <f t="shared" si="11"/>
        <v>0</v>
      </c>
      <c r="AH25" s="72">
        <f t="shared" si="8"/>
        <v>0</v>
      </c>
      <c r="AI25" s="72">
        <f t="shared" si="8"/>
        <v>0</v>
      </c>
      <c r="AJ25" s="73">
        <f t="shared" si="9"/>
        <v>0</v>
      </c>
      <c r="AK25" s="7"/>
      <c r="AL25" s="111">
        <f t="shared" si="10"/>
        <v>0</v>
      </c>
      <c r="AM25" s="112">
        <f t="shared" si="10"/>
        <v>0</v>
      </c>
      <c r="AN25" s="112">
        <f t="shared" si="10"/>
        <v>0</v>
      </c>
      <c r="AO25" s="112">
        <f t="shared" si="10"/>
        <v>0</v>
      </c>
      <c r="AP25" s="113">
        <f t="shared" si="10"/>
        <v>0</v>
      </c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1:74" s="4" customFormat="1" ht="15">
      <c r="A26" s="199"/>
      <c r="C26" s="2"/>
      <c r="D26" s="21"/>
      <c r="E26" s="21"/>
      <c r="F26" s="21"/>
      <c r="G26" s="21"/>
      <c r="H26" s="21"/>
      <c r="I26" s="5"/>
      <c r="J26" s="5"/>
      <c r="K26" s="5"/>
      <c r="L26" s="5"/>
      <c r="M26" s="5"/>
      <c r="N26" s="5"/>
      <c r="O26" s="2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</row>
    <row r="27" spans="1:74" s="198" customFormat="1" ht="15">
      <c r="A27" s="199"/>
      <c r="B27" s="216" t="s">
        <v>9</v>
      </c>
      <c r="C27" s="200"/>
      <c r="D27" s="192"/>
      <c r="E27" s="192"/>
      <c r="F27" s="192"/>
      <c r="G27" s="192"/>
      <c r="H27" s="192"/>
      <c r="I27" s="217">
        <f>SUM(I11:I25)</f>
        <v>0</v>
      </c>
      <c r="J27" s="217">
        <f>SUM(J11:J25)</f>
        <v>0</v>
      </c>
      <c r="K27" s="217">
        <f>SUM(K11:K25)</f>
        <v>0</v>
      </c>
      <c r="L27" s="217">
        <f>SUM(L11:L25)</f>
        <v>0</v>
      </c>
      <c r="M27" s="217">
        <f>SUM(M11:M25)</f>
        <v>0</v>
      </c>
      <c r="N27" s="217">
        <f>SUM(I27:M27)</f>
        <v>0</v>
      </c>
      <c r="O27" s="195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</row>
    <row r="28" spans="1:74" s="198" customFormat="1" ht="15.75" thickBot="1">
      <c r="A28" s="199">
        <v>5190</v>
      </c>
      <c r="B28" s="200" t="s">
        <v>24</v>
      </c>
      <c r="C28" s="200"/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I28" s="230">
        <f>(I27-I23-I24-I25)*D28</f>
        <v>0</v>
      </c>
      <c r="J28" s="230">
        <f>(J27-J23-J24-J25)*E28</f>
        <v>0</v>
      </c>
      <c r="K28" s="230">
        <f>(K27-K23-K24-K25)*F28</f>
        <v>0</v>
      </c>
      <c r="L28" s="230">
        <f>(L27-L23-L24-L25)*G28</f>
        <v>0</v>
      </c>
      <c r="M28" s="230">
        <f>(M27-M23-M24-M25)*H28</f>
        <v>0</v>
      </c>
      <c r="N28" s="217">
        <f>SUM(I28:M28)</f>
        <v>0</v>
      </c>
      <c r="O28" s="219"/>
      <c r="P28" s="220"/>
      <c r="Q28" s="220"/>
      <c r="R28" s="220"/>
      <c r="S28" s="220"/>
      <c r="T28" s="220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</row>
    <row r="29" spans="1:74" s="198" customFormat="1" ht="15">
      <c r="A29" s="199">
        <v>5191</v>
      </c>
      <c r="B29" s="200" t="s">
        <v>23</v>
      </c>
      <c r="C29" s="200"/>
      <c r="D29" s="218">
        <v>0</v>
      </c>
      <c r="E29" s="218">
        <v>0</v>
      </c>
      <c r="F29" s="218">
        <v>0</v>
      </c>
      <c r="G29" s="218">
        <v>0</v>
      </c>
      <c r="H29" s="218">
        <v>0</v>
      </c>
      <c r="I29" s="230">
        <f>(I24+I25)*D29</f>
        <v>0</v>
      </c>
      <c r="J29" s="230">
        <f>(J24+J25)*E29</f>
        <v>0</v>
      </c>
      <c r="K29" s="230">
        <f>(K24+K25)*F29</f>
        <v>0</v>
      </c>
      <c r="L29" s="230">
        <f>(L24+L25)*G29</f>
        <v>0</v>
      </c>
      <c r="M29" s="230">
        <f>(M24+M25)*H29</f>
        <v>0</v>
      </c>
      <c r="N29" s="217">
        <f>SUM(I29:M29)</f>
        <v>0</v>
      </c>
      <c r="O29" s="234" t="s">
        <v>55</v>
      </c>
      <c r="P29" s="235"/>
      <c r="Q29" s="235"/>
      <c r="R29" s="235"/>
      <c r="S29" s="235"/>
      <c r="T29" s="23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</row>
    <row r="30" spans="1:74" s="225" customFormat="1" ht="15">
      <c r="A30" s="199"/>
      <c r="B30" s="216" t="s">
        <v>10</v>
      </c>
      <c r="C30" s="221"/>
      <c r="D30" s="222"/>
      <c r="E30" s="222"/>
      <c r="F30" s="222"/>
      <c r="G30" s="222"/>
      <c r="H30" s="222"/>
      <c r="I30" s="194">
        <f>SUM(I27:I29)</f>
        <v>0</v>
      </c>
      <c r="J30" s="194">
        <f>SUM(J27:J29)</f>
        <v>0</v>
      </c>
      <c r="K30" s="194">
        <f>SUM(K27:K29)</f>
        <v>0</v>
      </c>
      <c r="L30" s="194">
        <f>SUM(L27:L29)</f>
        <v>0</v>
      </c>
      <c r="M30" s="194">
        <f>SUM(M27:M29)</f>
        <v>0</v>
      </c>
      <c r="N30" s="194">
        <f>SUM(I30:M30)</f>
        <v>0</v>
      </c>
      <c r="O30" s="213"/>
      <c r="P30" s="214" t="s">
        <v>63</v>
      </c>
      <c r="Q30" s="214" t="s">
        <v>65</v>
      </c>
      <c r="R30" s="214" t="s">
        <v>67</v>
      </c>
      <c r="S30" s="214" t="s">
        <v>70</v>
      </c>
      <c r="T30" s="215" t="s">
        <v>71</v>
      </c>
      <c r="U30" s="214"/>
      <c r="V30" s="214"/>
      <c r="W30" s="214"/>
      <c r="X30" s="214"/>
      <c r="Y30" s="214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</row>
    <row r="31" spans="1:74" s="4" customFormat="1" ht="15">
      <c r="A31" s="199"/>
      <c r="B31" s="2"/>
      <c r="C31" s="2"/>
      <c r="D31" s="21"/>
      <c r="E31" s="21"/>
      <c r="F31" s="21"/>
      <c r="G31" s="21"/>
      <c r="H31" s="21"/>
      <c r="I31" s="5"/>
      <c r="J31" s="5"/>
      <c r="K31" s="5"/>
      <c r="L31" s="5"/>
      <c r="M31" s="5"/>
      <c r="N31" s="5"/>
      <c r="O31" s="68" t="str">
        <f aca="true" t="shared" si="13" ref="O31:O43">B11</f>
        <v>Name</v>
      </c>
      <c r="P31" s="69">
        <f aca="true" t="shared" si="14" ref="P31:P43">($O11/12*$D$115)+($P11/12*$D$116)</f>
        <v>203700</v>
      </c>
      <c r="Q31" s="69">
        <f aca="true" t="shared" si="15" ref="Q31:Q43">($P11/12*$E$115)+($Q11/12*$E$116)</f>
        <v>203700</v>
      </c>
      <c r="R31" s="69">
        <f aca="true" t="shared" si="16" ref="R31:R43">($Q11/12*$F$115)+($R11/12*$F$116)</f>
        <v>203700</v>
      </c>
      <c r="S31" s="69">
        <f aca="true" t="shared" si="17" ref="S31:S43">($R11/12*$G$115)+($S11/12*$G$116)</f>
        <v>203700</v>
      </c>
      <c r="T31" s="93">
        <f aca="true" t="shared" si="18" ref="T31:T43">($S11/12*$H$115)+($T11/12*$H$116)</f>
        <v>203700</v>
      </c>
      <c r="U31" s="66"/>
      <c r="V31" s="66"/>
      <c r="W31" s="66"/>
      <c r="X31" s="66"/>
      <c r="Y31" s="66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1:74" s="134" customFormat="1" ht="15.75" customHeight="1">
      <c r="A32" s="199"/>
      <c r="B32" s="120" t="s">
        <v>11</v>
      </c>
      <c r="C32" s="127"/>
      <c r="D32" s="128"/>
      <c r="E32" s="128"/>
      <c r="F32" s="128"/>
      <c r="G32" s="128"/>
      <c r="H32" s="128"/>
      <c r="I32" s="129"/>
      <c r="J32" s="129"/>
      <c r="K32" s="129"/>
      <c r="L32" s="129"/>
      <c r="M32" s="129"/>
      <c r="N32" s="129"/>
      <c r="O32" s="130">
        <f t="shared" si="13"/>
        <v>0</v>
      </c>
      <c r="P32" s="131">
        <f t="shared" si="14"/>
        <v>0</v>
      </c>
      <c r="Q32" s="131">
        <f t="shared" si="15"/>
        <v>0</v>
      </c>
      <c r="R32" s="131">
        <f t="shared" si="16"/>
        <v>0</v>
      </c>
      <c r="S32" s="131">
        <f t="shared" si="17"/>
        <v>0</v>
      </c>
      <c r="T32" s="132">
        <f t="shared" si="18"/>
        <v>0</v>
      </c>
      <c r="U32" s="133"/>
      <c r="V32" s="133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</row>
    <row r="33" spans="1:74" s="4" customFormat="1" ht="14.25" customHeight="1">
      <c r="A33" s="199"/>
      <c r="B33" s="17"/>
      <c r="C33" s="2"/>
      <c r="D33" s="21"/>
      <c r="E33" s="21"/>
      <c r="F33" s="21"/>
      <c r="G33" s="21"/>
      <c r="H33" s="21"/>
      <c r="I33" s="5"/>
      <c r="J33" s="5"/>
      <c r="K33" s="5"/>
      <c r="L33" s="5"/>
      <c r="M33" s="5"/>
      <c r="N33" s="5"/>
      <c r="O33" s="68">
        <f t="shared" si="13"/>
        <v>0</v>
      </c>
      <c r="P33" s="69">
        <f t="shared" si="14"/>
        <v>0</v>
      </c>
      <c r="Q33" s="69">
        <f t="shared" si="15"/>
        <v>0</v>
      </c>
      <c r="R33" s="69">
        <f t="shared" si="16"/>
        <v>0</v>
      </c>
      <c r="S33" s="69">
        <f t="shared" si="17"/>
        <v>0</v>
      </c>
      <c r="T33" s="93">
        <f t="shared" si="18"/>
        <v>0</v>
      </c>
      <c r="U33" s="66"/>
      <c r="V33" s="6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1:74" s="149" customFormat="1" ht="14.25" customHeight="1">
      <c r="A34" s="199"/>
      <c r="B34" s="135" t="s">
        <v>115</v>
      </c>
      <c r="C34" s="143"/>
      <c r="D34" s="144"/>
      <c r="E34" s="144"/>
      <c r="F34" s="144"/>
      <c r="G34" s="144"/>
      <c r="H34" s="144"/>
      <c r="I34" s="155"/>
      <c r="J34" s="155"/>
      <c r="K34" s="155"/>
      <c r="L34" s="155"/>
      <c r="M34" s="155"/>
      <c r="N34" s="145"/>
      <c r="O34" s="151">
        <f t="shared" si="13"/>
        <v>0</v>
      </c>
      <c r="P34" s="152">
        <f t="shared" si="14"/>
        <v>0</v>
      </c>
      <c r="Q34" s="152">
        <f t="shared" si="15"/>
        <v>0</v>
      </c>
      <c r="R34" s="152">
        <f t="shared" si="16"/>
        <v>0</v>
      </c>
      <c r="S34" s="152">
        <f t="shared" si="17"/>
        <v>0</v>
      </c>
      <c r="T34" s="153">
        <f t="shared" si="18"/>
        <v>0</v>
      </c>
      <c r="U34" s="154"/>
      <c r="V34" s="154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</row>
    <row r="35" spans="1:74" s="4" customFormat="1" ht="14.25" customHeight="1">
      <c r="A35" s="199">
        <v>5319</v>
      </c>
      <c r="B35" s="2" t="s">
        <v>12</v>
      </c>
      <c r="C35" s="59"/>
      <c r="D35" s="21"/>
      <c r="E35" s="21"/>
      <c r="F35" s="21"/>
      <c r="G35" s="21"/>
      <c r="H35" s="21"/>
      <c r="I35" s="82">
        <v>0</v>
      </c>
      <c r="J35" s="89">
        <v>0</v>
      </c>
      <c r="K35" s="89">
        <v>0</v>
      </c>
      <c r="L35" s="89">
        <v>0</v>
      </c>
      <c r="M35" s="89">
        <v>0</v>
      </c>
      <c r="N35" s="5">
        <f>SUM(I35:M35)</f>
        <v>0</v>
      </c>
      <c r="O35" s="68">
        <f t="shared" si="13"/>
        <v>0</v>
      </c>
      <c r="P35" s="69">
        <f t="shared" si="14"/>
        <v>0</v>
      </c>
      <c r="Q35" s="69">
        <f t="shared" si="15"/>
        <v>0</v>
      </c>
      <c r="R35" s="69">
        <f t="shared" si="16"/>
        <v>0</v>
      </c>
      <c r="S35" s="69">
        <f t="shared" si="17"/>
        <v>0</v>
      </c>
      <c r="T35" s="93">
        <f t="shared" si="18"/>
        <v>0</v>
      </c>
      <c r="U35" s="66"/>
      <c r="V35" s="66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1:74" s="33" customFormat="1" ht="14.25" customHeight="1">
      <c r="A36" s="199"/>
      <c r="B36" s="36" t="s">
        <v>13</v>
      </c>
      <c r="C36" s="27"/>
      <c r="D36" s="28"/>
      <c r="E36" s="28"/>
      <c r="F36" s="28"/>
      <c r="G36" s="28"/>
      <c r="H36" s="28"/>
      <c r="I36" s="30">
        <f>SUM(I35)</f>
        <v>0</v>
      </c>
      <c r="J36" s="30">
        <f>SUM(J35)</f>
        <v>0</v>
      </c>
      <c r="K36" s="30">
        <f>SUM(K35)</f>
        <v>0</v>
      </c>
      <c r="L36" s="30">
        <f>SUM(L35)</f>
        <v>0</v>
      </c>
      <c r="M36" s="30">
        <f>SUM(M35)</f>
        <v>0</v>
      </c>
      <c r="N36" s="30">
        <f>SUM(I36:M36)</f>
        <v>0</v>
      </c>
      <c r="O36" s="68">
        <f t="shared" si="13"/>
        <v>0</v>
      </c>
      <c r="P36" s="69">
        <f t="shared" si="14"/>
        <v>0</v>
      </c>
      <c r="Q36" s="69">
        <f t="shared" si="15"/>
        <v>0</v>
      </c>
      <c r="R36" s="69">
        <f t="shared" si="16"/>
        <v>0</v>
      </c>
      <c r="S36" s="69">
        <f t="shared" si="17"/>
        <v>0</v>
      </c>
      <c r="T36" s="93">
        <f t="shared" si="18"/>
        <v>0</v>
      </c>
      <c r="U36" s="67"/>
      <c r="V36" s="67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</row>
    <row r="37" spans="1:74" s="33" customFormat="1" ht="14.25" customHeight="1">
      <c r="A37" s="199"/>
      <c r="B37" s="27"/>
      <c r="C37" s="27"/>
      <c r="D37" s="28"/>
      <c r="E37" s="28"/>
      <c r="F37" s="28"/>
      <c r="G37" s="28"/>
      <c r="H37" s="28"/>
      <c r="I37" s="37"/>
      <c r="J37" s="37"/>
      <c r="K37" s="37"/>
      <c r="L37" s="37"/>
      <c r="M37" s="37"/>
      <c r="N37" s="37"/>
      <c r="O37" s="68">
        <f t="shared" si="13"/>
        <v>0</v>
      </c>
      <c r="P37" s="69">
        <f t="shared" si="14"/>
        <v>0</v>
      </c>
      <c r="Q37" s="69">
        <f t="shared" si="15"/>
        <v>0</v>
      </c>
      <c r="R37" s="69">
        <f t="shared" si="16"/>
        <v>0</v>
      </c>
      <c r="S37" s="69">
        <f t="shared" si="17"/>
        <v>0</v>
      </c>
      <c r="T37" s="93">
        <f t="shared" si="18"/>
        <v>0</v>
      </c>
      <c r="U37" s="67"/>
      <c r="V37" s="67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</row>
    <row r="38" spans="1:74" s="149" customFormat="1" ht="14.25" customHeight="1">
      <c r="A38" s="199"/>
      <c r="B38" s="135" t="s">
        <v>116</v>
      </c>
      <c r="C38" s="143"/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N38" s="145"/>
      <c r="O38" s="151">
        <f t="shared" si="13"/>
        <v>0</v>
      </c>
      <c r="P38" s="152">
        <f t="shared" si="14"/>
        <v>0</v>
      </c>
      <c r="Q38" s="152">
        <f t="shared" si="15"/>
        <v>0</v>
      </c>
      <c r="R38" s="152">
        <f t="shared" si="16"/>
        <v>0</v>
      </c>
      <c r="S38" s="152">
        <f t="shared" si="17"/>
        <v>0</v>
      </c>
      <c r="T38" s="153">
        <f t="shared" si="18"/>
        <v>0</v>
      </c>
      <c r="U38" s="154"/>
      <c r="V38" s="154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</row>
    <row r="39" spans="1:74" s="4" customFormat="1" ht="14.25" customHeight="1">
      <c r="A39" s="199">
        <v>1872</v>
      </c>
      <c r="B39" s="2" t="s">
        <v>50</v>
      </c>
      <c r="C39" s="2"/>
      <c r="D39" s="21"/>
      <c r="E39" s="21"/>
      <c r="F39" s="21"/>
      <c r="G39" s="21"/>
      <c r="H39" s="21"/>
      <c r="I39" s="35">
        <v>0</v>
      </c>
      <c r="J39" s="89">
        <v>0</v>
      </c>
      <c r="K39" s="89">
        <v>0</v>
      </c>
      <c r="L39" s="89">
        <v>0</v>
      </c>
      <c r="M39" s="89">
        <v>0</v>
      </c>
      <c r="N39" s="5">
        <f>SUM(I39:M39)</f>
        <v>0</v>
      </c>
      <c r="O39" s="68">
        <f t="shared" si="13"/>
        <v>0</v>
      </c>
      <c r="P39" s="69">
        <f t="shared" si="14"/>
        <v>0</v>
      </c>
      <c r="Q39" s="69">
        <f t="shared" si="15"/>
        <v>0</v>
      </c>
      <c r="R39" s="69">
        <f t="shared" si="16"/>
        <v>0</v>
      </c>
      <c r="S39" s="69">
        <f t="shared" si="17"/>
        <v>0</v>
      </c>
      <c r="T39" s="93">
        <f t="shared" si="18"/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</row>
    <row r="40" spans="1:74" s="4" customFormat="1" ht="14.25" customHeight="1">
      <c r="A40" s="199">
        <v>1872</v>
      </c>
      <c r="B40" s="2" t="s">
        <v>14</v>
      </c>
      <c r="C40" s="2"/>
      <c r="D40" s="21"/>
      <c r="E40" s="21"/>
      <c r="F40" s="21"/>
      <c r="G40" s="21"/>
      <c r="H40" s="21"/>
      <c r="I40" s="35">
        <v>0</v>
      </c>
      <c r="J40" s="89">
        <v>0</v>
      </c>
      <c r="K40" s="89">
        <v>0</v>
      </c>
      <c r="L40" s="89">
        <v>0</v>
      </c>
      <c r="M40" s="89">
        <v>0</v>
      </c>
      <c r="N40" s="5">
        <f>SUM(I40:M40)</f>
        <v>0</v>
      </c>
      <c r="O40" s="68">
        <f t="shared" si="13"/>
        <v>0</v>
      </c>
      <c r="P40" s="69">
        <f t="shared" si="14"/>
        <v>0</v>
      </c>
      <c r="Q40" s="69">
        <f t="shared" si="15"/>
        <v>0</v>
      </c>
      <c r="R40" s="69">
        <f t="shared" si="16"/>
        <v>0</v>
      </c>
      <c r="S40" s="69">
        <f t="shared" si="17"/>
        <v>0</v>
      </c>
      <c r="T40" s="93">
        <f t="shared" si="18"/>
        <v>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</row>
    <row r="41" spans="1:74" s="33" customFormat="1" ht="14.25" customHeight="1">
      <c r="A41" s="199"/>
      <c r="B41" s="36" t="s">
        <v>15</v>
      </c>
      <c r="C41" s="27"/>
      <c r="D41" s="28"/>
      <c r="E41" s="28"/>
      <c r="F41" s="28"/>
      <c r="G41" s="28"/>
      <c r="H41" s="28"/>
      <c r="I41" s="30">
        <f>SUM(I39:I40)</f>
        <v>0</v>
      </c>
      <c r="J41" s="30">
        <f>SUM(J39:J40)</f>
        <v>0</v>
      </c>
      <c r="K41" s="30">
        <f>SUM(K39:K40)</f>
        <v>0</v>
      </c>
      <c r="L41" s="30">
        <f>SUM(L39:L40)</f>
        <v>0</v>
      </c>
      <c r="M41" s="30">
        <f>SUM(M39:M40)</f>
        <v>0</v>
      </c>
      <c r="N41" s="30">
        <f>SUM(I41:M41)</f>
        <v>0</v>
      </c>
      <c r="O41" s="68">
        <f t="shared" si="13"/>
        <v>0</v>
      </c>
      <c r="P41" s="69">
        <f t="shared" si="14"/>
        <v>0</v>
      </c>
      <c r="Q41" s="69">
        <f t="shared" si="15"/>
        <v>0</v>
      </c>
      <c r="R41" s="69">
        <f t="shared" si="16"/>
        <v>0</v>
      </c>
      <c r="S41" s="69">
        <f t="shared" si="17"/>
        <v>0</v>
      </c>
      <c r="T41" s="93">
        <f t="shared" si="18"/>
        <v>0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</row>
    <row r="42" spans="1:74" s="33" customFormat="1" ht="14.25" customHeight="1">
      <c r="A42" s="199"/>
      <c r="B42" s="27"/>
      <c r="C42" s="27"/>
      <c r="D42" s="28"/>
      <c r="E42" s="28"/>
      <c r="F42" s="28"/>
      <c r="G42" s="28"/>
      <c r="H42" s="28"/>
      <c r="I42" s="37"/>
      <c r="J42" s="37"/>
      <c r="K42" s="37"/>
      <c r="L42" s="37"/>
      <c r="M42" s="37"/>
      <c r="N42" s="37"/>
      <c r="O42" s="68">
        <f t="shared" si="13"/>
        <v>0</v>
      </c>
      <c r="P42" s="69">
        <f t="shared" si="14"/>
        <v>0</v>
      </c>
      <c r="Q42" s="69">
        <f t="shared" si="15"/>
        <v>0</v>
      </c>
      <c r="R42" s="69">
        <f t="shared" si="16"/>
        <v>0</v>
      </c>
      <c r="S42" s="69">
        <f t="shared" si="17"/>
        <v>0</v>
      </c>
      <c r="T42" s="93">
        <f t="shared" si="18"/>
        <v>0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</row>
    <row r="43" spans="1:74" s="149" customFormat="1" ht="14.25" customHeight="1">
      <c r="A43" s="199"/>
      <c r="B43" s="135" t="s">
        <v>16</v>
      </c>
      <c r="D43" s="143"/>
      <c r="E43" s="144"/>
      <c r="F43" s="144"/>
      <c r="G43" s="144"/>
      <c r="H43" s="144"/>
      <c r="I43" s="145"/>
      <c r="J43" s="145"/>
      <c r="K43" s="145"/>
      <c r="L43" s="145"/>
      <c r="M43" s="145"/>
      <c r="N43" s="145"/>
      <c r="O43" s="151">
        <f t="shared" si="13"/>
        <v>0</v>
      </c>
      <c r="P43" s="152">
        <f t="shared" si="14"/>
        <v>0</v>
      </c>
      <c r="Q43" s="152">
        <f t="shared" si="15"/>
        <v>0</v>
      </c>
      <c r="R43" s="152">
        <f t="shared" si="16"/>
        <v>0</v>
      </c>
      <c r="S43" s="152">
        <f t="shared" si="17"/>
        <v>0</v>
      </c>
      <c r="T43" s="153">
        <f t="shared" si="18"/>
        <v>0</v>
      </c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</row>
    <row r="44" spans="1:74" s="4" customFormat="1" ht="15" customHeight="1" thickBot="1">
      <c r="A44" s="199">
        <v>5228</v>
      </c>
      <c r="B44" s="11"/>
      <c r="C44" s="86"/>
      <c r="E44" s="21"/>
      <c r="F44" s="21"/>
      <c r="G44" s="21"/>
      <c r="H44" s="21"/>
      <c r="I44" s="35">
        <v>0</v>
      </c>
      <c r="J44" s="89">
        <v>0</v>
      </c>
      <c r="K44" s="89">
        <v>0</v>
      </c>
      <c r="L44" s="89">
        <v>0</v>
      </c>
      <c r="M44" s="89">
        <v>0</v>
      </c>
      <c r="N44" s="5">
        <f aca="true" t="shared" si="19" ref="N44:N51">SUM(I44:M44)</f>
        <v>0</v>
      </c>
      <c r="O44" s="100">
        <f>B25</f>
        <v>0</v>
      </c>
      <c r="P44" s="101">
        <f>($O25/12*$D$115)+($P25/12*$D$116)</f>
        <v>0</v>
      </c>
      <c r="Q44" s="101">
        <f>($P25/12*$E$115)+($Q25/12*$E$116)</f>
        <v>0</v>
      </c>
      <c r="R44" s="101">
        <f>($Q25/12*$F$115)+($R25/12*$F$116)</f>
        <v>0</v>
      </c>
      <c r="S44" s="101">
        <f>($R25/12*$G$115)+($S25/12*$G$116)</f>
        <v>0</v>
      </c>
      <c r="T44" s="102">
        <f>($S25/12*$H$115)+($T25/12*$H$116)</f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</row>
    <row r="45" spans="1:74" s="4" customFormat="1" ht="14.25" customHeight="1">
      <c r="A45" s="199">
        <v>5229</v>
      </c>
      <c r="B45" s="11"/>
      <c r="C45" s="2"/>
      <c r="D45" s="21"/>
      <c r="E45" s="8"/>
      <c r="F45" s="86"/>
      <c r="G45" s="21"/>
      <c r="H45" s="21"/>
      <c r="I45" s="35">
        <v>0</v>
      </c>
      <c r="J45" s="89">
        <v>0</v>
      </c>
      <c r="K45" s="89">
        <v>0</v>
      </c>
      <c r="L45" s="89">
        <v>0</v>
      </c>
      <c r="M45" s="89">
        <v>0</v>
      </c>
      <c r="N45" s="5">
        <f t="shared" si="19"/>
        <v>0</v>
      </c>
      <c r="O45" s="2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</row>
    <row r="46" spans="1:74" s="4" customFormat="1" ht="14.25" customHeight="1">
      <c r="A46" s="199">
        <v>5231</v>
      </c>
      <c r="B46" s="9" t="s">
        <v>90</v>
      </c>
      <c r="C46" s="2"/>
      <c r="D46" s="21"/>
      <c r="E46" s="8"/>
      <c r="F46" s="86"/>
      <c r="G46" s="21"/>
      <c r="H46" s="21"/>
      <c r="I46" s="35">
        <v>0</v>
      </c>
      <c r="J46" s="89">
        <v>0</v>
      </c>
      <c r="K46" s="89">
        <v>0</v>
      </c>
      <c r="L46" s="89">
        <v>0</v>
      </c>
      <c r="M46" s="89">
        <v>0</v>
      </c>
      <c r="N46" s="5">
        <f t="shared" si="19"/>
        <v>0</v>
      </c>
      <c r="O46" s="2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</row>
    <row r="47" spans="1:74" s="4" customFormat="1" ht="14.25" customHeight="1">
      <c r="A47" s="199">
        <v>5233</v>
      </c>
      <c r="B47" s="9" t="s">
        <v>91</v>
      </c>
      <c r="C47" s="2"/>
      <c r="D47" s="21"/>
      <c r="E47" s="8"/>
      <c r="F47" s="86"/>
      <c r="G47" s="21"/>
      <c r="H47" s="21"/>
      <c r="I47" s="35">
        <v>0</v>
      </c>
      <c r="J47" s="89">
        <v>0</v>
      </c>
      <c r="K47" s="89">
        <v>0</v>
      </c>
      <c r="L47" s="89">
        <v>0</v>
      </c>
      <c r="M47" s="89">
        <v>0</v>
      </c>
      <c r="N47" s="5">
        <f t="shared" si="19"/>
        <v>0</v>
      </c>
      <c r="O47" s="2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</row>
    <row r="48" spans="1:74" s="4" customFormat="1" ht="14.25" customHeight="1">
      <c r="A48" s="199"/>
      <c r="B48" s="11"/>
      <c r="C48" s="2"/>
      <c r="D48" s="21"/>
      <c r="E48" s="8"/>
      <c r="F48" s="86"/>
      <c r="G48" s="21"/>
      <c r="H48" s="21"/>
      <c r="I48" s="35">
        <v>0</v>
      </c>
      <c r="J48" s="89">
        <v>0</v>
      </c>
      <c r="K48" s="89">
        <v>0</v>
      </c>
      <c r="L48" s="89">
        <v>0</v>
      </c>
      <c r="M48" s="89">
        <v>0</v>
      </c>
      <c r="N48" s="5">
        <f t="shared" si="19"/>
        <v>0</v>
      </c>
      <c r="O48" s="2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</row>
    <row r="49" spans="1:74" s="4" customFormat="1" ht="14.25" customHeight="1">
      <c r="A49" s="199"/>
      <c r="B49" s="11"/>
      <c r="C49" s="2"/>
      <c r="D49" s="21"/>
      <c r="E49" s="8"/>
      <c r="F49" s="86"/>
      <c r="G49" s="21"/>
      <c r="H49" s="21"/>
      <c r="I49" s="35">
        <v>0</v>
      </c>
      <c r="J49" s="89">
        <v>0</v>
      </c>
      <c r="K49" s="89">
        <v>0</v>
      </c>
      <c r="L49" s="89">
        <v>0</v>
      </c>
      <c r="M49" s="89">
        <v>0</v>
      </c>
      <c r="N49" s="5">
        <f t="shared" si="19"/>
        <v>0</v>
      </c>
      <c r="O49" s="2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</row>
    <row r="50" spans="1:74" s="4" customFormat="1" ht="14.25" customHeight="1">
      <c r="A50" s="199"/>
      <c r="B50" s="11"/>
      <c r="C50" s="2"/>
      <c r="D50" s="21"/>
      <c r="E50" s="21"/>
      <c r="F50" s="21"/>
      <c r="G50" s="21"/>
      <c r="H50" s="21"/>
      <c r="I50" s="35">
        <v>0</v>
      </c>
      <c r="J50" s="89">
        <v>0</v>
      </c>
      <c r="K50" s="89">
        <v>0</v>
      </c>
      <c r="L50" s="89">
        <v>0</v>
      </c>
      <c r="M50" s="89">
        <v>0</v>
      </c>
      <c r="N50" s="5">
        <f t="shared" si="19"/>
        <v>0</v>
      </c>
      <c r="O50" s="2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</row>
    <row r="51" spans="1:74" s="4" customFormat="1" ht="14.25" customHeight="1">
      <c r="A51" s="199"/>
      <c r="B51" s="34"/>
      <c r="C51" s="2"/>
      <c r="D51" s="21"/>
      <c r="E51" s="21"/>
      <c r="F51" s="21"/>
      <c r="G51" s="21"/>
      <c r="H51" s="21"/>
      <c r="I51" s="35">
        <v>0</v>
      </c>
      <c r="J51" s="89">
        <v>0</v>
      </c>
      <c r="K51" s="89">
        <v>0</v>
      </c>
      <c r="L51" s="89">
        <v>0</v>
      </c>
      <c r="M51" s="89">
        <v>0</v>
      </c>
      <c r="N51" s="5">
        <f t="shared" si="19"/>
        <v>0</v>
      </c>
      <c r="O51" s="2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</row>
    <row r="52" spans="1:74" s="33" customFormat="1" ht="14.25" customHeight="1">
      <c r="A52" s="199"/>
      <c r="B52" s="36" t="s">
        <v>17</v>
      </c>
      <c r="C52" s="27"/>
      <c r="D52" s="28"/>
      <c r="E52" s="28"/>
      <c r="F52" s="28"/>
      <c r="G52" s="28"/>
      <c r="H52" s="28"/>
      <c r="I52" s="30">
        <f>SUM(I44:I51)</f>
        <v>0</v>
      </c>
      <c r="J52" s="30">
        <f>SUM(J44:J51)</f>
        <v>0</v>
      </c>
      <c r="K52" s="30">
        <f>SUM(K44:K51)</f>
        <v>0</v>
      </c>
      <c r="L52" s="30">
        <f>SUM(L44:L51)</f>
        <v>0</v>
      </c>
      <c r="M52" s="30">
        <f>SUM(M44:M51)</f>
        <v>0</v>
      </c>
      <c r="N52" s="30">
        <f>SUM(I52:M52)</f>
        <v>0</v>
      </c>
      <c r="O52" s="32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</row>
    <row r="53" spans="1:74" s="4" customFormat="1" ht="15" customHeight="1">
      <c r="A53" s="199"/>
      <c r="B53" s="2"/>
      <c r="C53" s="2"/>
      <c r="D53" s="21"/>
      <c r="E53" s="21"/>
      <c r="F53" s="21"/>
      <c r="G53" s="21"/>
      <c r="H53" s="21"/>
      <c r="I53" s="5"/>
      <c r="J53" s="5"/>
      <c r="K53" s="5"/>
      <c r="L53" s="5"/>
      <c r="M53" s="5"/>
      <c r="N53" s="5"/>
      <c r="O53" s="2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</row>
    <row r="54" spans="1:74" s="149" customFormat="1" ht="14.25" customHeight="1">
      <c r="A54" s="199"/>
      <c r="B54" s="142" t="s">
        <v>18</v>
      </c>
      <c r="C54" s="143"/>
      <c r="D54" s="144"/>
      <c r="E54" s="144"/>
      <c r="F54" s="144"/>
      <c r="G54" s="144"/>
      <c r="H54" s="144"/>
      <c r="I54" s="145"/>
      <c r="J54" s="145"/>
      <c r="K54" s="145"/>
      <c r="L54" s="145"/>
      <c r="M54" s="145"/>
      <c r="N54" s="145"/>
      <c r="O54" s="146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</row>
    <row r="55" spans="1:74" s="4" customFormat="1" ht="14.25" customHeight="1">
      <c r="A55" s="199">
        <v>5200</v>
      </c>
      <c r="B55" s="2" t="s">
        <v>51</v>
      </c>
      <c r="C55" s="2" t="s">
        <v>33</v>
      </c>
      <c r="D55" s="21"/>
      <c r="E55" s="21"/>
      <c r="F55" s="21"/>
      <c r="G55" s="21"/>
      <c r="H55" s="21"/>
      <c r="I55" s="74">
        <v>0</v>
      </c>
      <c r="J55" s="90">
        <v>0</v>
      </c>
      <c r="K55" s="90">
        <v>0</v>
      </c>
      <c r="L55" s="90">
        <v>0</v>
      </c>
      <c r="M55" s="90">
        <v>0</v>
      </c>
      <c r="N55" s="5">
        <f>SUM(I55:M55)</f>
        <v>0</v>
      </c>
      <c r="O55" s="2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</row>
    <row r="56" spans="1:74" s="4" customFormat="1" ht="14.25" customHeight="1">
      <c r="A56" s="199">
        <v>5209</v>
      </c>
      <c r="B56" s="2" t="s">
        <v>56</v>
      </c>
      <c r="C56" s="2"/>
      <c r="D56" s="21"/>
      <c r="E56" s="21"/>
      <c r="F56" s="21"/>
      <c r="G56" s="21"/>
      <c r="H56" s="21"/>
      <c r="I56" s="74">
        <v>0</v>
      </c>
      <c r="J56" s="90">
        <v>0</v>
      </c>
      <c r="K56" s="90">
        <v>0</v>
      </c>
      <c r="L56" s="90">
        <v>0</v>
      </c>
      <c r="M56" s="90">
        <v>0</v>
      </c>
      <c r="N56" s="5">
        <f>SUM(I56:M56)</f>
        <v>0</v>
      </c>
      <c r="O56" s="2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</row>
    <row r="57" spans="1:74" s="33" customFormat="1" ht="14.25" customHeight="1">
      <c r="A57" s="199"/>
      <c r="B57" s="36" t="s">
        <v>19</v>
      </c>
      <c r="C57" s="27"/>
      <c r="D57" s="28"/>
      <c r="E57" s="28"/>
      <c r="F57" s="28"/>
      <c r="G57" s="28"/>
      <c r="H57" s="28"/>
      <c r="I57" s="29">
        <f>SUM(I55:I56)</f>
        <v>0</v>
      </c>
      <c r="J57" s="29">
        <f>SUM(J55:J56)</f>
        <v>0</v>
      </c>
      <c r="K57" s="29">
        <f>SUM(K55:K56)</f>
        <v>0</v>
      </c>
      <c r="L57" s="29">
        <f>SUM(L55:L56)</f>
        <v>0</v>
      </c>
      <c r="M57" s="29">
        <f>SUM(M55:M56)</f>
        <v>0</v>
      </c>
      <c r="N57" s="30">
        <f>SUM(I57:M57)</f>
        <v>0</v>
      </c>
      <c r="O57" s="32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</row>
    <row r="58" spans="1:74" s="4" customFormat="1" ht="14.25" customHeight="1">
      <c r="A58" s="199"/>
      <c r="C58" s="2"/>
      <c r="D58" s="21"/>
      <c r="E58" s="21"/>
      <c r="F58" s="21"/>
      <c r="G58" s="21"/>
      <c r="H58" s="21"/>
      <c r="I58" s="38"/>
      <c r="J58" s="38"/>
      <c r="K58" s="38"/>
      <c r="L58" s="38"/>
      <c r="M58" s="38"/>
      <c r="N58" s="5"/>
      <c r="O58" s="2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</row>
    <row r="59" spans="1:74" s="149" customFormat="1" ht="14.25" customHeight="1">
      <c r="A59" s="199"/>
      <c r="B59" s="135" t="s">
        <v>20</v>
      </c>
      <c r="C59" s="143"/>
      <c r="D59" s="144"/>
      <c r="E59" s="144"/>
      <c r="F59" s="144"/>
      <c r="G59" s="144"/>
      <c r="H59" s="144"/>
      <c r="I59" s="145"/>
      <c r="J59" s="145"/>
      <c r="K59" s="145"/>
      <c r="L59" s="145"/>
      <c r="M59" s="145"/>
      <c r="N59" s="145"/>
      <c r="O59" s="146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</row>
    <row r="60" spans="1:74" s="4" customFormat="1" ht="13.5" customHeight="1">
      <c r="A60" s="199">
        <v>4173</v>
      </c>
      <c r="B60" s="2" t="s">
        <v>30</v>
      </c>
      <c r="C60" s="2"/>
      <c r="D60" s="21"/>
      <c r="E60" s="21"/>
      <c r="F60" s="21"/>
      <c r="G60" s="21"/>
      <c r="H60" s="21"/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5">
        <f>SUM(I60:M60)</f>
        <v>0</v>
      </c>
      <c r="O60" s="2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</row>
    <row r="61" spans="1:74" s="4" customFormat="1" ht="12.75" customHeight="1">
      <c r="A61" s="199">
        <v>5334</v>
      </c>
      <c r="B61" s="9" t="s">
        <v>42</v>
      </c>
      <c r="C61" s="2"/>
      <c r="D61" s="21"/>
      <c r="E61" s="21"/>
      <c r="F61" s="21"/>
      <c r="G61" s="21"/>
      <c r="H61" s="21"/>
      <c r="I61" s="35">
        <v>0</v>
      </c>
      <c r="J61" s="89">
        <v>0</v>
      </c>
      <c r="K61" s="89">
        <v>0</v>
      </c>
      <c r="L61" s="89">
        <v>0</v>
      </c>
      <c r="M61" s="89">
        <v>0</v>
      </c>
      <c r="N61" s="5">
        <f>SUM(I61:M61)</f>
        <v>0</v>
      </c>
      <c r="O61" s="2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</row>
    <row r="62" spans="1:74" s="4" customFormat="1" ht="12.75" customHeight="1">
      <c r="A62" s="199">
        <v>5335</v>
      </c>
      <c r="B62" s="9" t="s">
        <v>89</v>
      </c>
      <c r="C62" s="2" t="s">
        <v>92</v>
      </c>
      <c r="D62" s="107"/>
      <c r="E62" s="21"/>
      <c r="F62" s="21"/>
      <c r="G62" s="21"/>
      <c r="H62" s="21"/>
      <c r="I62" s="185">
        <f>7524*(D24+D25)</f>
        <v>0</v>
      </c>
      <c r="J62" s="185">
        <f>7524*1.03*(E24+E25)</f>
        <v>0</v>
      </c>
      <c r="K62" s="185">
        <f>7524*1.03*1.03*(F24+F25)</f>
        <v>0</v>
      </c>
      <c r="L62" s="185">
        <f>7524*1.03*1.03*1.03*(G24+G25)</f>
        <v>0</v>
      </c>
      <c r="M62" s="185">
        <f>7524*1.03*1.03*1.03*1.03*(H24+H25)</f>
        <v>0</v>
      </c>
      <c r="N62" s="5">
        <f>SUM(I62:M62)</f>
        <v>0</v>
      </c>
      <c r="O62" s="2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</row>
    <row r="63" spans="1:74" s="4" customFormat="1" ht="12.75" customHeight="1">
      <c r="A63" s="199">
        <v>5340</v>
      </c>
      <c r="B63" s="9" t="s">
        <v>88</v>
      </c>
      <c r="C63" s="2"/>
      <c r="D63" s="21"/>
      <c r="E63" s="21"/>
      <c r="F63" s="21"/>
      <c r="G63" s="21"/>
      <c r="H63" s="21"/>
      <c r="I63" s="35">
        <v>0</v>
      </c>
      <c r="J63" s="89">
        <v>0</v>
      </c>
      <c r="K63" s="89">
        <v>0</v>
      </c>
      <c r="L63" s="89">
        <v>0</v>
      </c>
      <c r="M63" s="89">
        <v>0</v>
      </c>
      <c r="N63" s="5">
        <f aca="true" t="shared" si="20" ref="N63:N69">SUM(I63:M63)</f>
        <v>0</v>
      </c>
      <c r="O63" s="2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</row>
    <row r="64" spans="1:74" s="4" customFormat="1" ht="12.75" customHeight="1">
      <c r="A64" s="198"/>
      <c r="C64" s="2"/>
      <c r="D64" s="21"/>
      <c r="E64" s="21"/>
      <c r="F64" s="21"/>
      <c r="G64" s="21"/>
      <c r="H64" s="21"/>
      <c r="I64" s="35">
        <v>0</v>
      </c>
      <c r="J64" s="89">
        <v>0</v>
      </c>
      <c r="K64" s="89">
        <v>0</v>
      </c>
      <c r="L64" s="89">
        <v>0</v>
      </c>
      <c r="M64" s="89">
        <v>0</v>
      </c>
      <c r="N64" s="5">
        <f t="shared" si="20"/>
        <v>0</v>
      </c>
      <c r="O64" s="2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</row>
    <row r="65" spans="1:74" s="4" customFormat="1" ht="12.75" customHeight="1">
      <c r="A65" s="198"/>
      <c r="C65" s="2"/>
      <c r="D65" s="21"/>
      <c r="E65" s="21"/>
      <c r="F65" s="21"/>
      <c r="G65" s="21"/>
      <c r="H65" s="21"/>
      <c r="I65" s="35">
        <v>0</v>
      </c>
      <c r="J65" s="89">
        <v>0</v>
      </c>
      <c r="K65" s="89">
        <v>0</v>
      </c>
      <c r="L65" s="89">
        <v>0</v>
      </c>
      <c r="M65" s="89">
        <v>0</v>
      </c>
      <c r="N65" s="5">
        <f t="shared" si="20"/>
        <v>0</v>
      </c>
      <c r="O65" s="2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</row>
    <row r="66" spans="1:74" s="4" customFormat="1" ht="12.75" customHeight="1">
      <c r="A66" s="199"/>
      <c r="B66" s="56"/>
      <c r="C66" s="2"/>
      <c r="D66" s="21"/>
      <c r="E66" s="21"/>
      <c r="F66" s="21"/>
      <c r="G66" s="21"/>
      <c r="H66" s="21"/>
      <c r="I66" s="35">
        <v>0</v>
      </c>
      <c r="J66" s="89">
        <v>0</v>
      </c>
      <c r="K66" s="89">
        <v>0</v>
      </c>
      <c r="L66" s="89">
        <v>0</v>
      </c>
      <c r="M66" s="89">
        <v>0</v>
      </c>
      <c r="N66" s="5">
        <f t="shared" si="20"/>
        <v>0</v>
      </c>
      <c r="O66" s="2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</row>
    <row r="67" spans="1:74" s="4" customFormat="1" ht="12.75" customHeight="1">
      <c r="A67" s="199"/>
      <c r="B67" s="56"/>
      <c r="C67" s="2"/>
      <c r="D67" s="21"/>
      <c r="E67" s="21"/>
      <c r="F67" s="21"/>
      <c r="G67" s="21"/>
      <c r="H67" s="21"/>
      <c r="I67" s="35">
        <v>0</v>
      </c>
      <c r="J67" s="89">
        <v>0</v>
      </c>
      <c r="K67" s="89">
        <v>0</v>
      </c>
      <c r="L67" s="89">
        <v>0</v>
      </c>
      <c r="M67" s="89">
        <v>0</v>
      </c>
      <c r="N67" s="5">
        <f t="shared" si="20"/>
        <v>0</v>
      </c>
      <c r="O67" s="2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</row>
    <row r="68" spans="1:74" s="4" customFormat="1" ht="12.75" customHeight="1">
      <c r="A68" s="199"/>
      <c r="B68" s="56"/>
      <c r="C68" s="2"/>
      <c r="D68" s="21"/>
      <c r="E68" s="21"/>
      <c r="F68" s="21"/>
      <c r="G68" s="21"/>
      <c r="H68" s="21"/>
      <c r="I68" s="35">
        <v>0</v>
      </c>
      <c r="J68" s="89">
        <v>0</v>
      </c>
      <c r="K68" s="89">
        <v>0</v>
      </c>
      <c r="L68" s="89">
        <v>0</v>
      </c>
      <c r="M68" s="89">
        <v>0</v>
      </c>
      <c r="N68" s="5">
        <f t="shared" si="20"/>
        <v>0</v>
      </c>
      <c r="O68" s="2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</row>
    <row r="69" spans="1:74" s="51" customFormat="1" ht="12.75" customHeight="1">
      <c r="A69" s="199"/>
      <c r="B69" s="204"/>
      <c r="C69" s="187"/>
      <c r="D69" s="53"/>
      <c r="E69" s="53"/>
      <c r="F69" s="53"/>
      <c r="G69" s="53"/>
      <c r="H69" s="53"/>
      <c r="I69" s="188">
        <v>0</v>
      </c>
      <c r="J69" s="189">
        <v>0</v>
      </c>
      <c r="K69" s="189">
        <v>0</v>
      </c>
      <c r="L69" s="189">
        <v>0</v>
      </c>
      <c r="M69" s="189">
        <v>0</v>
      </c>
      <c r="N69" s="54">
        <f t="shared" si="20"/>
        <v>0</v>
      </c>
      <c r="O69" s="46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</row>
    <row r="70" spans="1:74" s="51" customFormat="1" ht="14.25" customHeight="1">
      <c r="A70" s="199">
        <v>5264</v>
      </c>
      <c r="B70" s="187" t="s">
        <v>66</v>
      </c>
      <c r="D70" s="53"/>
      <c r="E70" s="53"/>
      <c r="F70" s="53"/>
      <c r="G70" s="53"/>
      <c r="H70" s="53"/>
      <c r="I70" s="188">
        <v>0</v>
      </c>
      <c r="J70" s="189">
        <v>0</v>
      </c>
      <c r="K70" s="189">
        <v>0</v>
      </c>
      <c r="L70" s="189">
        <v>0</v>
      </c>
      <c r="M70" s="189">
        <v>0</v>
      </c>
      <c r="N70" s="54">
        <f>SUM(I70:M70)</f>
        <v>0</v>
      </c>
      <c r="O70" s="46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</row>
    <row r="71" spans="1:74" s="212" customFormat="1" ht="15">
      <c r="A71" s="199"/>
      <c r="B71" s="205" t="s">
        <v>21</v>
      </c>
      <c r="C71" s="187"/>
      <c r="D71" s="206"/>
      <c r="E71" s="206"/>
      <c r="F71" s="206"/>
      <c r="G71" s="206"/>
      <c r="H71" s="206"/>
      <c r="I71" s="207">
        <f>SUM(I60:I70)</f>
        <v>0</v>
      </c>
      <c r="J71" s="207">
        <f>SUM(J60:J70)</f>
        <v>0</v>
      </c>
      <c r="K71" s="207">
        <f>SUM(K60:K70)</f>
        <v>0</v>
      </c>
      <c r="L71" s="207">
        <f>SUM(L60:L70)</f>
        <v>0</v>
      </c>
      <c r="M71" s="207">
        <f>SUM(M60:M70)</f>
        <v>0</v>
      </c>
      <c r="N71" s="208">
        <f>SUM(I71:M71)</f>
        <v>0</v>
      </c>
      <c r="O71" s="209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</row>
    <row r="72" spans="1:74" s="33" customFormat="1" ht="15" hidden="1">
      <c r="A72" s="199"/>
      <c r="B72" s="36"/>
      <c r="C72" s="27"/>
      <c r="D72" s="28"/>
      <c r="E72" s="28"/>
      <c r="F72" s="28"/>
      <c r="G72" s="28"/>
      <c r="H72" s="28"/>
      <c r="I72" s="37"/>
      <c r="J72" s="37"/>
      <c r="K72" s="37"/>
      <c r="L72" s="37"/>
      <c r="M72" s="37"/>
      <c r="N72" s="37"/>
      <c r="O72" s="32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</row>
    <row r="73" spans="1:74" s="33" customFormat="1" ht="14.25" customHeight="1" hidden="1">
      <c r="A73" s="199"/>
      <c r="B73" s="27" t="s">
        <v>27</v>
      </c>
      <c r="C73" s="36"/>
      <c r="D73" s="36"/>
      <c r="E73" s="27"/>
      <c r="F73" s="27"/>
      <c r="G73" s="28"/>
      <c r="H73" s="28"/>
      <c r="I73" s="28"/>
      <c r="J73" s="28"/>
      <c r="K73" s="28"/>
      <c r="L73" s="28"/>
      <c r="M73" s="28"/>
      <c r="N73" s="37"/>
      <c r="O73" s="32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</row>
    <row r="74" spans="1:74" s="33" customFormat="1" ht="14.25" customHeight="1" hidden="1">
      <c r="A74" s="199"/>
      <c r="B74" s="79" t="s">
        <v>60</v>
      </c>
      <c r="C74" s="27" t="s">
        <v>93</v>
      </c>
      <c r="E74" s="28"/>
      <c r="F74" s="28"/>
      <c r="G74" s="28"/>
      <c r="H74" s="28"/>
      <c r="I74" s="37"/>
      <c r="J74" s="37"/>
      <c r="K74" s="37"/>
      <c r="L74" s="37"/>
      <c r="M74" s="37"/>
      <c r="N74" s="37"/>
      <c r="O74" s="32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</row>
    <row r="75" spans="1:74" s="33" customFormat="1" ht="14.25" customHeight="1" hidden="1">
      <c r="A75" s="199"/>
      <c r="B75" s="34" t="s">
        <v>28</v>
      </c>
      <c r="C75" s="27"/>
      <c r="E75" s="28"/>
      <c r="F75" s="28"/>
      <c r="G75" s="28"/>
      <c r="H75" s="28"/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5">
        <f>SUM(I75:M75)</f>
        <v>0</v>
      </c>
      <c r="O75" s="32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</row>
    <row r="76" spans="1:74" s="33" customFormat="1" ht="14.25" customHeight="1" hidden="1">
      <c r="A76" s="199"/>
      <c r="B76" s="34" t="s">
        <v>29</v>
      </c>
      <c r="C76" s="61"/>
      <c r="E76" s="28"/>
      <c r="F76" s="28"/>
      <c r="G76" s="28"/>
      <c r="H76" s="28"/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60">
        <f>SUM(I76:M76)</f>
        <v>0</v>
      </c>
      <c r="O76" s="32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</row>
    <row r="77" spans="1:74" s="33" customFormat="1" ht="14.25" customHeight="1" hidden="1">
      <c r="A77" s="199"/>
      <c r="B77" s="36" t="s">
        <v>43</v>
      </c>
      <c r="C77" s="27"/>
      <c r="E77" s="28"/>
      <c r="F77" s="28"/>
      <c r="G77" s="28"/>
      <c r="H77" s="28"/>
      <c r="I77" s="37">
        <f>SUM(I75:I76)</f>
        <v>0</v>
      </c>
      <c r="J77" s="37">
        <f>SUM(J75:J76)</f>
        <v>0</v>
      </c>
      <c r="K77" s="37">
        <f>SUM(K75:K76)</f>
        <v>0</v>
      </c>
      <c r="L77" s="37">
        <f>SUM(L75:L76)</f>
        <v>0</v>
      </c>
      <c r="M77" s="37">
        <f>SUM(M75:M76)</f>
        <v>0</v>
      </c>
      <c r="N77" s="30">
        <f>SUM(I77:M77)</f>
        <v>0</v>
      </c>
      <c r="O77" s="32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</row>
    <row r="78" spans="1:74" s="33" customFormat="1" ht="14.25" customHeight="1" hidden="1">
      <c r="A78" s="199"/>
      <c r="B78" s="36"/>
      <c r="C78" s="27"/>
      <c r="E78" s="28"/>
      <c r="F78" s="28"/>
      <c r="G78" s="28"/>
      <c r="H78" s="28"/>
      <c r="I78" s="37"/>
      <c r="J78" s="37"/>
      <c r="K78" s="37"/>
      <c r="L78" s="37"/>
      <c r="M78" s="37"/>
      <c r="N78" s="37"/>
      <c r="O78" s="32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</row>
    <row r="79" spans="1:74" s="33" customFormat="1" ht="14.25" customHeight="1" hidden="1">
      <c r="A79" s="199"/>
      <c r="B79" s="79" t="s">
        <v>60</v>
      </c>
      <c r="C79" s="27" t="s">
        <v>93</v>
      </c>
      <c r="E79" s="28"/>
      <c r="F79" s="28"/>
      <c r="G79" s="28"/>
      <c r="H79" s="28"/>
      <c r="I79" s="37"/>
      <c r="J79" s="37"/>
      <c r="K79" s="37"/>
      <c r="L79" s="37"/>
      <c r="M79" s="37"/>
      <c r="N79" s="37"/>
      <c r="O79" s="32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</row>
    <row r="80" spans="1:74" s="33" customFormat="1" ht="14.25" customHeight="1" hidden="1">
      <c r="A80" s="199"/>
      <c r="B80" s="34" t="s">
        <v>28</v>
      </c>
      <c r="C80" s="27"/>
      <c r="E80" s="28"/>
      <c r="F80" s="28"/>
      <c r="G80" s="28"/>
      <c r="H80" s="28"/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5">
        <f>SUM(I80:M80)</f>
        <v>0</v>
      </c>
      <c r="O80" s="32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</row>
    <row r="81" spans="1:74" s="33" customFormat="1" ht="14.25" customHeight="1" hidden="1">
      <c r="A81" s="199"/>
      <c r="B81" s="34" t="s">
        <v>29</v>
      </c>
      <c r="C81" s="61"/>
      <c r="E81" s="28"/>
      <c r="F81" s="28"/>
      <c r="G81" s="28"/>
      <c r="H81" s="28"/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60">
        <f>SUM(I81:M81)</f>
        <v>0</v>
      </c>
      <c r="O81" s="32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</row>
    <row r="82" spans="1:74" s="33" customFormat="1" ht="14.25" customHeight="1" hidden="1">
      <c r="A82" s="199"/>
      <c r="B82" s="36" t="s">
        <v>43</v>
      </c>
      <c r="C82" s="27"/>
      <c r="E82" s="28"/>
      <c r="F82" s="28"/>
      <c r="G82" s="28"/>
      <c r="H82" s="28"/>
      <c r="I82" s="37">
        <f>SUM(I80:I81)</f>
        <v>0</v>
      </c>
      <c r="J82" s="37">
        <f>SUM(J80:J81)</f>
        <v>0</v>
      </c>
      <c r="K82" s="37">
        <f>SUM(K80:K81)</f>
        <v>0</v>
      </c>
      <c r="L82" s="37">
        <f>SUM(L80:L81)</f>
        <v>0</v>
      </c>
      <c r="M82" s="37">
        <f>SUM(M80:M81)</f>
        <v>0</v>
      </c>
      <c r="N82" s="30">
        <f>SUM(I82:M82)</f>
        <v>0</v>
      </c>
      <c r="O82" s="32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</row>
    <row r="83" spans="1:74" s="33" customFormat="1" ht="14.25" customHeight="1" hidden="1">
      <c r="A83" s="199"/>
      <c r="B83" s="36"/>
      <c r="C83" s="27"/>
      <c r="E83" s="28"/>
      <c r="F83" s="28"/>
      <c r="G83" s="28"/>
      <c r="H83" s="28"/>
      <c r="I83" s="37"/>
      <c r="J83" s="37"/>
      <c r="K83" s="37"/>
      <c r="L83" s="37"/>
      <c r="M83" s="37"/>
      <c r="N83" s="37"/>
      <c r="O83" s="32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</row>
    <row r="84" spans="1:74" s="33" customFormat="1" ht="14.25" customHeight="1" hidden="1">
      <c r="A84" s="199"/>
      <c r="B84" s="79" t="s">
        <v>60</v>
      </c>
      <c r="C84" s="27" t="s">
        <v>93</v>
      </c>
      <c r="E84" s="28"/>
      <c r="F84" s="28"/>
      <c r="G84" s="28"/>
      <c r="H84" s="28"/>
      <c r="I84" s="37"/>
      <c r="J84" s="37"/>
      <c r="K84" s="37"/>
      <c r="L84" s="37"/>
      <c r="M84" s="37"/>
      <c r="N84" s="37"/>
      <c r="O84" s="32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</row>
    <row r="85" spans="1:74" s="33" customFormat="1" ht="14.25" customHeight="1" hidden="1">
      <c r="A85" s="199"/>
      <c r="B85" s="34" t="s">
        <v>28</v>
      </c>
      <c r="C85" s="27"/>
      <c r="E85" s="28"/>
      <c r="F85" s="28"/>
      <c r="G85" s="28"/>
      <c r="H85" s="28"/>
      <c r="I85" s="83">
        <v>0</v>
      </c>
      <c r="J85" s="35">
        <v>0</v>
      </c>
      <c r="K85" s="35">
        <v>0</v>
      </c>
      <c r="L85" s="35">
        <v>0</v>
      </c>
      <c r="M85" s="35">
        <v>0</v>
      </c>
      <c r="N85" s="5">
        <f>SUM(I85:M85)</f>
        <v>0</v>
      </c>
      <c r="O85" s="32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</row>
    <row r="86" spans="1:74" s="33" customFormat="1" ht="14.25" customHeight="1" hidden="1">
      <c r="A86" s="199"/>
      <c r="B86" s="34" t="s">
        <v>29</v>
      </c>
      <c r="C86" s="61"/>
      <c r="E86" s="28"/>
      <c r="F86" s="28"/>
      <c r="G86" s="28"/>
      <c r="H86" s="28"/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60">
        <f>SUM(I86:M86)</f>
        <v>0</v>
      </c>
      <c r="O86" s="32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</row>
    <row r="87" spans="1:74" s="33" customFormat="1" ht="14.25" customHeight="1" hidden="1">
      <c r="A87" s="199"/>
      <c r="B87" s="36" t="s">
        <v>43</v>
      </c>
      <c r="C87" s="27"/>
      <c r="E87" s="28"/>
      <c r="F87" s="28"/>
      <c r="G87" s="28"/>
      <c r="H87" s="28"/>
      <c r="I87" s="37">
        <f>SUM(I85:I86)</f>
        <v>0</v>
      </c>
      <c r="J87" s="37">
        <f>SUM(J85:J86)</f>
        <v>0</v>
      </c>
      <c r="K87" s="37">
        <f>SUM(K85:K86)</f>
        <v>0</v>
      </c>
      <c r="L87" s="37">
        <f>SUM(L85:L86)</f>
        <v>0</v>
      </c>
      <c r="M87" s="37">
        <f>SUM(M85:M86)</f>
        <v>0</v>
      </c>
      <c r="N87" s="30">
        <f>SUM(I87:M87)</f>
        <v>0</v>
      </c>
      <c r="O87" s="32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</row>
    <row r="88" spans="1:74" s="33" customFormat="1" ht="14.25" customHeight="1" hidden="1">
      <c r="A88" s="199"/>
      <c r="B88" s="36"/>
      <c r="C88" s="36"/>
      <c r="D88" s="27"/>
      <c r="E88" s="28"/>
      <c r="F88" s="28"/>
      <c r="G88" s="28"/>
      <c r="H88" s="28"/>
      <c r="I88" s="37"/>
      <c r="J88" s="37"/>
      <c r="K88" s="37"/>
      <c r="L88" s="37"/>
      <c r="M88" s="37"/>
      <c r="N88" s="37"/>
      <c r="O88" s="32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</row>
    <row r="89" spans="1:74" s="33" customFormat="1" ht="15.75" customHeight="1">
      <c r="A89" s="199"/>
      <c r="B89" s="27" t="s">
        <v>107</v>
      </c>
      <c r="C89" s="27"/>
      <c r="D89" s="28"/>
      <c r="E89" s="28"/>
      <c r="F89" s="28"/>
      <c r="G89" s="28"/>
      <c r="H89" s="28"/>
      <c r="I89" s="37">
        <f>I30+I36+I41+I52+I57+I71+I77+I82+I87</f>
        <v>0</v>
      </c>
      <c r="J89" s="37">
        <f>J30+J36+J41+J52+J57+J71+J77+J82+J87</f>
        <v>0</v>
      </c>
      <c r="K89" s="37">
        <f>K30+K36+K41+K52+K57+K71+K77+K82+K87</f>
        <v>0</v>
      </c>
      <c r="L89" s="37">
        <f>L30+L36+L41+L52+L57+L71+L77+L82+L87</f>
        <v>0</v>
      </c>
      <c r="M89" s="37">
        <f>M30+M36+M41+M52+M57+M71+M77+M82+M87</f>
        <v>0</v>
      </c>
      <c r="N89" s="37">
        <f>SUM(I89:M89)</f>
        <v>0</v>
      </c>
      <c r="O89" s="32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</row>
    <row r="90" spans="1:74" s="51" customFormat="1" ht="15" customHeight="1">
      <c r="A90" s="199">
        <v>5282</v>
      </c>
      <c r="B90" s="27" t="s">
        <v>29</v>
      </c>
      <c r="C90" s="87">
        <f>I105</f>
        <v>0</v>
      </c>
      <c r="D90" s="52"/>
      <c r="E90" s="53"/>
      <c r="F90" s="53"/>
      <c r="G90" s="53"/>
      <c r="H90" s="53"/>
      <c r="I90" s="54">
        <f>I104</f>
        <v>0</v>
      </c>
      <c r="J90" s="54">
        <f>J104</f>
        <v>0</v>
      </c>
      <c r="K90" s="54">
        <f>K104</f>
        <v>0</v>
      </c>
      <c r="L90" s="54">
        <f>L104</f>
        <v>0</v>
      </c>
      <c r="M90" s="54">
        <f>M104</f>
        <v>0</v>
      </c>
      <c r="N90" s="54">
        <f>SUM(I90:M90)</f>
        <v>0</v>
      </c>
      <c r="O90" s="46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</row>
    <row r="91" spans="1:74" s="164" customFormat="1" ht="15">
      <c r="A91" s="199">
        <v>4600</v>
      </c>
      <c r="B91" s="156" t="s">
        <v>108</v>
      </c>
      <c r="C91" s="157"/>
      <c r="D91" s="158"/>
      <c r="E91" s="158"/>
      <c r="F91" s="158"/>
      <c r="G91" s="158"/>
      <c r="H91" s="158"/>
      <c r="I91" s="159">
        <f>I89+I90</f>
        <v>0</v>
      </c>
      <c r="J91" s="159">
        <f>J89+J90</f>
        <v>0</v>
      </c>
      <c r="K91" s="159">
        <f>K89+K90</f>
        <v>0</v>
      </c>
      <c r="L91" s="159">
        <f>L89+L90</f>
        <v>0</v>
      </c>
      <c r="M91" s="159">
        <f>M89+M90</f>
        <v>0</v>
      </c>
      <c r="N91" s="160">
        <f>SUM(I91:M91)</f>
        <v>0</v>
      </c>
      <c r="O91" s="161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</row>
    <row r="92" spans="1:74" s="4" customFormat="1" ht="15">
      <c r="A92" s="199"/>
      <c r="B92" s="16"/>
      <c r="C92" s="2"/>
      <c r="D92" s="21"/>
      <c r="E92" s="21"/>
      <c r="F92" s="21"/>
      <c r="G92" s="21"/>
      <c r="H92" s="21"/>
      <c r="I92" s="49"/>
      <c r="J92" s="49"/>
      <c r="K92" s="49"/>
      <c r="L92" s="49"/>
      <c r="M92" s="49"/>
      <c r="N92" s="37"/>
      <c r="O92" s="26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</row>
    <row r="93" spans="1:74" s="180" customFormat="1" ht="15.75" thickBot="1">
      <c r="A93" s="241" t="s">
        <v>120</v>
      </c>
      <c r="B93" s="241"/>
      <c r="C93" s="241"/>
      <c r="D93" s="241"/>
      <c r="E93" s="241"/>
      <c r="F93" s="241"/>
      <c r="G93" s="241"/>
      <c r="H93" s="241"/>
      <c r="I93" s="175"/>
      <c r="J93" s="175"/>
      <c r="K93" s="175"/>
      <c r="L93" s="175"/>
      <c r="M93" s="175"/>
      <c r="N93" s="176"/>
      <c r="O93" s="177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</row>
    <row r="94" spans="1:74" s="168" customFormat="1" ht="14.25">
      <c r="A94" s="226"/>
      <c r="B94" s="184"/>
      <c r="C94" s="169"/>
      <c r="D94" s="170"/>
      <c r="E94" s="170"/>
      <c r="F94" s="170"/>
      <c r="G94" s="170"/>
      <c r="H94" s="170"/>
      <c r="I94" s="182"/>
      <c r="J94" s="182"/>
      <c r="K94" s="182"/>
      <c r="L94" s="182"/>
      <c r="M94" s="182"/>
      <c r="N94" s="183"/>
      <c r="O94" s="173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</row>
    <row r="95" spans="1:74" s="168" customFormat="1" ht="14.25">
      <c r="A95" s="226"/>
      <c r="C95" s="169"/>
      <c r="E95" s="240" t="s">
        <v>104</v>
      </c>
      <c r="F95" s="240"/>
      <c r="G95" s="170"/>
      <c r="H95" s="181" t="s">
        <v>26</v>
      </c>
      <c r="I95" s="172">
        <f>I30+I36+I41+I52+I57+I71+I75+I80+I85</f>
        <v>0</v>
      </c>
      <c r="J95" s="172">
        <f>J30+J36+J41+J52+J57+J71+J75+J80+J85</f>
        <v>0</v>
      </c>
      <c r="K95" s="172">
        <f>K30+K36+K41+K52+K57+K71+K75+K80+K85</f>
        <v>0</v>
      </c>
      <c r="L95" s="172">
        <f>L30+L36+L41+L52+L57+L71+L75+L80+L85</f>
        <v>0</v>
      </c>
      <c r="M95" s="172">
        <f>M30+M36+M41+M52+M57+M71+M75+M80+M85</f>
        <v>0</v>
      </c>
      <c r="N95" s="172">
        <f>SUM(I95:M95)</f>
        <v>0</v>
      </c>
      <c r="O95" s="173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</row>
    <row r="96" spans="1:74" s="4" customFormat="1" ht="15">
      <c r="A96" s="199"/>
      <c r="C96" s="2"/>
      <c r="D96" s="21"/>
      <c r="E96" s="21"/>
      <c r="F96" s="21"/>
      <c r="G96" s="21"/>
      <c r="H96" s="50"/>
      <c r="I96" s="39"/>
      <c r="J96" s="39"/>
      <c r="K96" s="39"/>
      <c r="L96" s="39"/>
      <c r="M96" s="39"/>
      <c r="N96" s="39"/>
      <c r="O96" s="26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</row>
    <row r="97" spans="1:74" s="4" customFormat="1" ht="15">
      <c r="A97" s="199"/>
      <c r="C97" s="2"/>
      <c r="D97" s="21"/>
      <c r="E97" s="21"/>
      <c r="F97" s="9" t="s">
        <v>39</v>
      </c>
      <c r="H97" s="8"/>
      <c r="I97" s="5">
        <f aca="true" t="shared" si="21" ref="I97:N97">I89</f>
        <v>0</v>
      </c>
      <c r="J97" s="5">
        <f t="shared" si="21"/>
        <v>0</v>
      </c>
      <c r="K97" s="5">
        <f t="shared" si="21"/>
        <v>0</v>
      </c>
      <c r="L97" s="5">
        <f t="shared" si="21"/>
        <v>0</v>
      </c>
      <c r="M97" s="5">
        <f t="shared" si="21"/>
        <v>0</v>
      </c>
      <c r="N97" s="5">
        <f t="shared" si="21"/>
        <v>0</v>
      </c>
      <c r="O97" s="2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</row>
    <row r="98" spans="1:74" s="4" customFormat="1" ht="15">
      <c r="A98" s="199"/>
      <c r="C98" s="2"/>
      <c r="D98" s="21"/>
      <c r="E98" s="21"/>
      <c r="F98" s="2" t="s">
        <v>40</v>
      </c>
      <c r="H98" s="8"/>
      <c r="I98" s="5"/>
      <c r="J98" s="5"/>
      <c r="K98" s="5"/>
      <c r="L98" s="5"/>
      <c r="M98" s="5"/>
      <c r="N98" s="5"/>
      <c r="O98" s="26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</row>
    <row r="99" spans="1:74" s="4" customFormat="1" ht="15">
      <c r="A99" s="199"/>
      <c r="C99" s="2"/>
      <c r="D99" s="21"/>
      <c r="E99" s="21"/>
      <c r="F99" s="8"/>
      <c r="G99" s="2" t="s">
        <v>14</v>
      </c>
      <c r="H99" s="8"/>
      <c r="I99" s="5">
        <f aca="true" t="shared" si="22" ref="I99:N99">-I41</f>
        <v>0</v>
      </c>
      <c r="J99" s="5">
        <f t="shared" si="22"/>
        <v>0</v>
      </c>
      <c r="K99" s="5">
        <f t="shared" si="22"/>
        <v>0</v>
      </c>
      <c r="L99" s="5">
        <f t="shared" si="22"/>
        <v>0</v>
      </c>
      <c r="M99" s="5">
        <f t="shared" si="22"/>
        <v>0</v>
      </c>
      <c r="N99" s="5">
        <f t="shared" si="22"/>
        <v>0</v>
      </c>
      <c r="O99" s="26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</row>
    <row r="100" spans="1:74" s="4" customFormat="1" ht="15">
      <c r="A100" s="199"/>
      <c r="C100" s="2"/>
      <c r="D100" s="21"/>
      <c r="E100" s="21"/>
      <c r="F100" s="8"/>
      <c r="G100" s="2" t="s">
        <v>30</v>
      </c>
      <c r="H100" s="8"/>
      <c r="I100" s="5">
        <f aca="true" t="shared" si="23" ref="I100:N101">-I60</f>
        <v>0</v>
      </c>
      <c r="J100" s="5">
        <f t="shared" si="23"/>
        <v>0</v>
      </c>
      <c r="K100" s="5">
        <f t="shared" si="23"/>
        <v>0</v>
      </c>
      <c r="L100" s="5">
        <f t="shared" si="23"/>
        <v>0</v>
      </c>
      <c r="M100" s="5">
        <f t="shared" si="23"/>
        <v>0</v>
      </c>
      <c r="N100" s="5">
        <f t="shared" si="23"/>
        <v>0</v>
      </c>
      <c r="O100" s="2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</row>
    <row r="101" spans="1:74" s="4" customFormat="1" ht="15">
      <c r="A101" s="199"/>
      <c r="C101" s="2"/>
      <c r="D101" s="21"/>
      <c r="E101" s="21"/>
      <c r="F101" s="8"/>
      <c r="G101" s="2" t="s">
        <v>42</v>
      </c>
      <c r="H101" s="8"/>
      <c r="I101" s="5">
        <f t="shared" si="23"/>
        <v>0</v>
      </c>
      <c r="J101" s="5">
        <f t="shared" si="23"/>
        <v>0</v>
      </c>
      <c r="K101" s="5">
        <f t="shared" si="23"/>
        <v>0</v>
      </c>
      <c r="L101" s="5">
        <f t="shared" si="23"/>
        <v>0</v>
      </c>
      <c r="M101" s="5">
        <f t="shared" si="23"/>
        <v>0</v>
      </c>
      <c r="N101" s="5">
        <f t="shared" si="23"/>
        <v>0</v>
      </c>
      <c r="O101" s="2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</row>
    <row r="102" spans="1:74" s="4" customFormat="1" ht="15">
      <c r="A102" s="199"/>
      <c r="C102" s="2"/>
      <c r="D102" s="21"/>
      <c r="E102" s="21"/>
      <c r="F102" s="8"/>
      <c r="G102" s="8"/>
      <c r="H102" s="8"/>
      <c r="I102" s="5"/>
      <c r="J102" s="5"/>
      <c r="K102" s="5"/>
      <c r="L102" s="5"/>
      <c r="M102" s="5"/>
      <c r="N102" s="5"/>
      <c r="O102" s="2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</row>
    <row r="103" spans="1:74" s="4" customFormat="1" ht="15">
      <c r="A103" s="199"/>
      <c r="C103" s="2"/>
      <c r="D103" s="21"/>
      <c r="E103" s="21"/>
      <c r="F103" s="2" t="s">
        <v>44</v>
      </c>
      <c r="G103" s="8"/>
      <c r="H103" s="8"/>
      <c r="I103" s="5">
        <f aca="true" t="shared" si="24" ref="I103:N103">SUM(I97:I102)</f>
        <v>0</v>
      </c>
      <c r="J103" s="5">
        <f t="shared" si="24"/>
        <v>0</v>
      </c>
      <c r="K103" s="5">
        <f t="shared" si="24"/>
        <v>0</v>
      </c>
      <c r="L103" s="5">
        <f t="shared" si="24"/>
        <v>0</v>
      </c>
      <c r="M103" s="5">
        <f t="shared" si="24"/>
        <v>0</v>
      </c>
      <c r="N103" s="5">
        <f t="shared" si="24"/>
        <v>0</v>
      </c>
      <c r="O103" s="2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</row>
    <row r="104" spans="1:37" s="4" customFormat="1" ht="15">
      <c r="A104" s="199"/>
      <c r="B104" s="41"/>
      <c r="C104" s="2"/>
      <c r="D104" s="21"/>
      <c r="E104" s="21"/>
      <c r="F104" s="4" t="s">
        <v>112</v>
      </c>
      <c r="G104" s="8"/>
      <c r="H104" s="58"/>
      <c r="I104" s="5">
        <f>I103*I105</f>
        <v>0</v>
      </c>
      <c r="J104" s="5">
        <f>J103*$J$105</f>
        <v>0</v>
      </c>
      <c r="K104" s="5">
        <f>K103*$K$105</f>
        <v>0</v>
      </c>
      <c r="L104" s="5">
        <f>L103*$L$105</f>
        <v>0</v>
      </c>
      <c r="M104" s="5">
        <f>M103*$M$105</f>
        <v>0</v>
      </c>
      <c r="N104" s="5">
        <f>N103*$H$104</f>
        <v>0</v>
      </c>
      <c r="O104" s="26"/>
      <c r="P104" s="7"/>
      <c r="Q104" s="7"/>
      <c r="R104" s="7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1:37" s="4" customFormat="1" ht="15">
      <c r="A105" s="199"/>
      <c r="C105" s="2"/>
      <c r="D105" s="8"/>
      <c r="E105" s="8"/>
      <c r="F105" s="2" t="s">
        <v>45</v>
      </c>
      <c r="G105" s="8"/>
      <c r="H105" s="8"/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5">
        <f>N104-N90</f>
        <v>0</v>
      </c>
      <c r="O105" s="26"/>
      <c r="P105" s="7"/>
      <c r="Q105" s="7"/>
      <c r="R105" s="7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1:37" s="4" customFormat="1" ht="15">
      <c r="A106" s="199"/>
      <c r="C106" s="2"/>
      <c r="D106" s="8"/>
      <c r="E106" s="8"/>
      <c r="F106" s="8"/>
      <c r="G106" s="8"/>
      <c r="H106" s="8"/>
      <c r="I106" s="5"/>
      <c r="J106" s="5"/>
      <c r="K106" s="5"/>
      <c r="L106" s="5"/>
      <c r="M106" s="5"/>
      <c r="N106" s="5"/>
      <c r="O106" s="26"/>
      <c r="P106" s="7"/>
      <c r="Q106" s="7"/>
      <c r="R106" s="7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1:37" s="4" customFormat="1" ht="15">
      <c r="A107" s="199"/>
      <c r="C107" s="2"/>
      <c r="D107" s="8"/>
      <c r="E107" s="8"/>
      <c r="F107" s="8"/>
      <c r="G107" s="8"/>
      <c r="H107" s="8"/>
      <c r="I107" s="5"/>
      <c r="J107" s="5"/>
      <c r="K107" s="5"/>
      <c r="L107" s="5"/>
      <c r="M107" s="5"/>
      <c r="N107" s="5"/>
      <c r="O107" s="26"/>
      <c r="P107" s="7"/>
      <c r="Q107" s="7"/>
      <c r="R107" s="7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1:37" s="4" customFormat="1" ht="15">
      <c r="A108" s="199"/>
      <c r="C108" s="2"/>
      <c r="D108" s="8"/>
      <c r="E108" s="8"/>
      <c r="F108" s="8"/>
      <c r="G108" s="8"/>
      <c r="H108" s="8"/>
      <c r="I108" s="5"/>
      <c r="J108" s="5"/>
      <c r="K108" s="5"/>
      <c r="L108" s="5"/>
      <c r="M108" s="5"/>
      <c r="N108" s="5"/>
      <c r="O108" s="26"/>
      <c r="P108" s="7"/>
      <c r="Q108" s="7"/>
      <c r="R108" s="7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1:37" s="4" customFormat="1" ht="15">
      <c r="A109" s="199"/>
      <c r="C109" s="2"/>
      <c r="D109" s="8"/>
      <c r="E109" s="8"/>
      <c r="F109" s="8"/>
      <c r="G109" s="8"/>
      <c r="H109" s="8"/>
      <c r="I109" s="5"/>
      <c r="J109" s="5"/>
      <c r="K109" s="5"/>
      <c r="L109" s="5"/>
      <c r="M109" s="5"/>
      <c r="N109" s="5"/>
      <c r="O109" s="26"/>
      <c r="P109" s="7"/>
      <c r="Q109" s="7"/>
      <c r="R109" s="7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1:37" s="4" customFormat="1" ht="15">
      <c r="A110" s="199"/>
      <c r="C110" s="2"/>
      <c r="D110" s="8"/>
      <c r="E110" s="8"/>
      <c r="F110" s="8"/>
      <c r="G110" s="8"/>
      <c r="H110" s="8"/>
      <c r="I110" s="5"/>
      <c r="J110" s="5"/>
      <c r="K110" s="5"/>
      <c r="L110" s="5"/>
      <c r="M110" s="5"/>
      <c r="N110" s="5"/>
      <c r="O110" s="26"/>
      <c r="P110" s="7"/>
      <c r="Q110" s="7"/>
      <c r="R110" s="7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1:37" s="4" customFormat="1" ht="15">
      <c r="A111" s="199"/>
      <c r="C111" s="2"/>
      <c r="D111" s="8"/>
      <c r="E111" s="8"/>
      <c r="F111" s="8"/>
      <c r="G111" s="8"/>
      <c r="H111" s="8"/>
      <c r="I111" s="5"/>
      <c r="J111" s="5"/>
      <c r="K111" s="5"/>
      <c r="L111" s="5"/>
      <c r="M111" s="5"/>
      <c r="N111" s="5"/>
      <c r="O111" s="26"/>
      <c r="P111" s="7"/>
      <c r="Q111" s="7"/>
      <c r="R111" s="7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1:37" s="4" customFormat="1" ht="15">
      <c r="A112" s="199"/>
      <c r="C112" s="2"/>
      <c r="D112" s="8"/>
      <c r="E112" s="8"/>
      <c r="F112" s="8"/>
      <c r="G112" s="8"/>
      <c r="H112" s="8"/>
      <c r="I112" s="5"/>
      <c r="J112" s="5"/>
      <c r="K112" s="5"/>
      <c r="L112" s="5"/>
      <c r="M112" s="5"/>
      <c r="N112" s="5"/>
      <c r="O112" s="26"/>
      <c r="P112" s="7"/>
      <c r="Q112" s="7"/>
      <c r="R112" s="7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1:37" s="4" customFormat="1" ht="15">
      <c r="A113" s="199"/>
      <c r="C113" s="2"/>
      <c r="D113" s="8"/>
      <c r="E113" s="8"/>
      <c r="F113" s="8"/>
      <c r="G113" s="8"/>
      <c r="H113" s="8"/>
      <c r="I113" s="5"/>
      <c r="J113" s="5"/>
      <c r="L113" s="5"/>
      <c r="M113" s="5"/>
      <c r="N113" s="5"/>
      <c r="O113" s="26"/>
      <c r="P113" s="7"/>
      <c r="Q113" s="7"/>
      <c r="R113" s="7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2:8" ht="15">
      <c r="B114" s="11" t="s">
        <v>22</v>
      </c>
      <c r="D114" s="8" t="s">
        <v>3</v>
      </c>
      <c r="E114" s="8" t="s">
        <v>4</v>
      </c>
      <c r="F114" s="8" t="s">
        <v>5</v>
      </c>
      <c r="G114" s="8" t="s">
        <v>6</v>
      </c>
      <c r="H114" s="8" t="s">
        <v>7</v>
      </c>
    </row>
    <row r="115" spans="2:10" ht="15">
      <c r="B115" s="114" t="s">
        <v>47</v>
      </c>
      <c r="C115" s="65" t="s">
        <v>52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85"/>
      <c r="J115" s="85"/>
    </row>
    <row r="116" spans="2:16" ht="15">
      <c r="B116" s="115" t="s">
        <v>48</v>
      </c>
      <c r="C116" s="65" t="s">
        <v>53</v>
      </c>
      <c r="D116" s="45">
        <v>12</v>
      </c>
      <c r="E116" s="45">
        <v>12</v>
      </c>
      <c r="F116" s="45">
        <v>12</v>
      </c>
      <c r="G116" s="45">
        <v>12</v>
      </c>
      <c r="H116" s="45">
        <v>12</v>
      </c>
      <c r="I116" s="62"/>
      <c r="J116" s="54"/>
      <c r="K116" s="54"/>
      <c r="L116" s="54"/>
      <c r="M116" s="54"/>
      <c r="N116" s="54"/>
      <c r="O116" s="64"/>
      <c r="P116" s="63"/>
    </row>
    <row r="117" spans="9:16" ht="15">
      <c r="I117" s="62"/>
      <c r="J117" s="54"/>
      <c r="K117" s="54"/>
      <c r="L117" s="54"/>
      <c r="M117" s="54"/>
      <c r="N117" s="54"/>
      <c r="O117" s="64"/>
      <c r="P117" s="63"/>
    </row>
    <row r="118" spans="3:16" ht="15">
      <c r="C118" s="44" t="s">
        <v>25</v>
      </c>
      <c r="D118" s="186">
        <f>D115+D116</f>
        <v>12</v>
      </c>
      <c r="E118" s="186">
        <f>E115+E116</f>
        <v>12</v>
      </c>
      <c r="F118" s="186">
        <f>F115+F116</f>
        <v>12</v>
      </c>
      <c r="G118" s="186">
        <f>G115+G116</f>
        <v>12</v>
      </c>
      <c r="H118" s="186">
        <f>H115+H116</f>
        <v>12</v>
      </c>
      <c r="I118" s="62"/>
      <c r="J118" s="54"/>
      <c r="K118" s="54"/>
      <c r="L118" s="54"/>
      <c r="M118" s="54"/>
      <c r="N118" s="54"/>
      <c r="O118" s="64"/>
      <c r="P118" s="63"/>
    </row>
    <row r="119" spans="9:16" ht="15">
      <c r="I119" s="63"/>
      <c r="J119" s="63"/>
      <c r="K119" s="63"/>
      <c r="L119" s="63"/>
      <c r="M119" s="63"/>
      <c r="N119" s="63"/>
      <c r="O119" s="64"/>
      <c r="P119" s="63"/>
    </row>
    <row r="120" spans="3:4" ht="15">
      <c r="C120" s="11" t="s">
        <v>54</v>
      </c>
      <c r="D120" s="167">
        <v>1.03</v>
      </c>
    </row>
    <row r="121" ht="15">
      <c r="D121" s="75"/>
    </row>
    <row r="122" spans="2:4" ht="15">
      <c r="B122" s="77" t="s">
        <v>58</v>
      </c>
      <c r="C122" s="78"/>
      <c r="D122" s="78"/>
    </row>
    <row r="123" spans="2:4" ht="15">
      <c r="B123" s="78" t="s">
        <v>59</v>
      </c>
      <c r="C123" s="78"/>
      <c r="D123" s="78"/>
    </row>
    <row r="124" spans="2:4" ht="15">
      <c r="B124" s="78" t="s">
        <v>100</v>
      </c>
      <c r="C124" s="78"/>
      <c r="D124" s="78"/>
    </row>
    <row r="125" spans="2:4" ht="15">
      <c r="B125" s="78" t="s">
        <v>102</v>
      </c>
      <c r="C125" s="78"/>
      <c r="D125" s="78"/>
    </row>
    <row r="126" spans="2:4" ht="15">
      <c r="B126" s="78" t="s">
        <v>101</v>
      </c>
      <c r="C126" s="78"/>
      <c r="D126" s="78"/>
    </row>
    <row r="127" ht="15">
      <c r="B127" s="78" t="s">
        <v>103</v>
      </c>
    </row>
  </sheetData>
  <sheetProtection/>
  <mergeCells count="4">
    <mergeCell ref="O6:W6"/>
    <mergeCell ref="O29:T29"/>
    <mergeCell ref="E95:F95"/>
    <mergeCell ref="A93:H93"/>
  </mergeCells>
  <dataValidations count="1">
    <dataValidation type="list" allowBlank="1" showInputMessage="1" showErrorMessage="1" sqref="C3:C4">
      <formula1>"Yes, No"</formula1>
    </dataValidation>
  </dataValidations>
  <printOptions/>
  <pageMargins left="0.7" right="0.7" top="0.75" bottom="0.75" header="0.3" footer="0.3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V127"/>
  <sheetViews>
    <sheetView zoomScalePageLayoutView="0" workbookViewId="0" topLeftCell="A40">
      <selection activeCell="D37" sqref="D37"/>
    </sheetView>
  </sheetViews>
  <sheetFormatPr defaultColWidth="9.140625" defaultRowHeight="12.75"/>
  <cols>
    <col min="1" max="1" width="7.8515625" style="199" customWidth="1"/>
    <col min="2" max="2" width="26.421875" style="11" customWidth="1"/>
    <col min="3" max="3" width="29.8515625" style="11" customWidth="1"/>
    <col min="4" max="4" width="13.28125" style="11" customWidth="1"/>
    <col min="5" max="5" width="12.28125" style="11" customWidth="1"/>
    <col min="6" max="6" width="16.8515625" style="11" bestFit="1" customWidth="1"/>
    <col min="7" max="7" width="12.140625" style="11" customWidth="1"/>
    <col min="8" max="8" width="10.7109375" style="11" customWidth="1"/>
    <col min="9" max="9" width="12.140625" style="5" customWidth="1"/>
    <col min="10" max="10" width="11.8515625" style="5" customWidth="1"/>
    <col min="11" max="11" width="11.28125" style="5" customWidth="1"/>
    <col min="12" max="12" width="11.57421875" style="5" customWidth="1"/>
    <col min="13" max="13" width="12.00390625" style="5" customWidth="1"/>
    <col min="14" max="14" width="13.140625" style="5" customWidth="1"/>
    <col min="15" max="15" width="16.140625" style="43" customWidth="1"/>
    <col min="16" max="16" width="11.140625" style="11" customWidth="1"/>
    <col min="17" max="24" width="9.140625" style="11" customWidth="1"/>
    <col min="25" max="25" width="11.7109375" style="11" customWidth="1"/>
    <col min="26" max="30" width="9.7109375" style="11" bestFit="1" customWidth="1"/>
    <col min="31" max="31" width="9.140625" style="11" customWidth="1"/>
    <col min="32" max="36" width="16.140625" style="11" bestFit="1" customWidth="1"/>
    <col min="37" max="37" width="9.140625" style="11" customWidth="1"/>
    <col min="38" max="42" width="16.28125" style="11" bestFit="1" customWidth="1"/>
    <col min="43" max="16384" width="9.140625" style="11" customWidth="1"/>
  </cols>
  <sheetData>
    <row r="1" spans="1:74" s="4" customFormat="1" ht="15">
      <c r="A1" s="199"/>
      <c r="B1" s="1" t="s">
        <v>117</v>
      </c>
      <c r="C1" s="94" t="s">
        <v>113</v>
      </c>
      <c r="D1" s="3"/>
      <c r="E1" s="96"/>
      <c r="G1" s="33"/>
      <c r="I1" s="5"/>
      <c r="J1" s="5"/>
      <c r="K1" s="5"/>
      <c r="L1" s="5"/>
      <c r="M1" s="5"/>
      <c r="N1" s="5"/>
      <c r="O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s="4" customFormat="1" ht="18.75" customHeight="1">
      <c r="A2" s="199"/>
      <c r="B2" s="47" t="s">
        <v>111</v>
      </c>
      <c r="C2" s="95" t="s">
        <v>114</v>
      </c>
      <c r="D2" s="33"/>
      <c r="E2" s="97"/>
      <c r="F2" s="10"/>
      <c r="G2" s="33"/>
      <c r="I2" s="5"/>
      <c r="J2" s="5"/>
      <c r="K2" s="5"/>
      <c r="L2" s="5"/>
      <c r="M2" s="5"/>
      <c r="N2" s="5"/>
      <c r="O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s="4" customFormat="1" ht="15">
      <c r="A3" s="199"/>
      <c r="B3" s="48" t="s">
        <v>109</v>
      </c>
      <c r="C3" s="95"/>
      <c r="D3" s="33"/>
      <c r="E3" s="98"/>
      <c r="G3" s="33"/>
      <c r="I3" s="5"/>
      <c r="J3" s="5"/>
      <c r="K3" s="5"/>
      <c r="L3" s="5"/>
      <c r="M3" s="5"/>
      <c r="N3" s="5"/>
      <c r="O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4" customFormat="1" ht="15">
      <c r="A4" s="199"/>
      <c r="B4" s="33" t="s">
        <v>110</v>
      </c>
      <c r="C4" s="88"/>
      <c r="D4" s="12"/>
      <c r="E4" s="99"/>
      <c r="G4" s="33"/>
      <c r="I4" s="90"/>
      <c r="J4" s="13"/>
      <c r="K4" s="5"/>
      <c r="L4" s="5"/>
      <c r="M4" s="5"/>
      <c r="N4" s="5"/>
      <c r="O4" s="14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1:74" s="4" customFormat="1" ht="15">
      <c r="A5" s="199"/>
      <c r="B5" s="33" t="s">
        <v>37</v>
      </c>
      <c r="C5" s="88" t="s">
        <v>106</v>
      </c>
      <c r="D5" s="12"/>
      <c r="E5" s="98"/>
      <c r="G5" s="33"/>
      <c r="I5" s="90"/>
      <c r="J5" s="13"/>
      <c r="K5" s="5"/>
      <c r="L5" s="5"/>
      <c r="M5" s="5"/>
      <c r="N5" s="5"/>
      <c r="O5" s="14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s="4" customFormat="1" ht="15">
      <c r="A6" s="199"/>
      <c r="B6" s="76" t="s">
        <v>46</v>
      </c>
      <c r="C6" s="57">
        <v>203700</v>
      </c>
      <c r="D6" s="12"/>
      <c r="I6" s="13"/>
      <c r="J6" s="13"/>
      <c r="K6" s="5"/>
      <c r="L6" s="5"/>
      <c r="M6" s="5"/>
      <c r="N6" s="5"/>
      <c r="O6" s="237" t="s">
        <v>94</v>
      </c>
      <c r="P6" s="237"/>
      <c r="Q6" s="237"/>
      <c r="R6" s="237"/>
      <c r="S6" s="237"/>
      <c r="T6" s="237"/>
      <c r="U6" s="237"/>
      <c r="V6" s="237"/>
      <c r="W6" s="23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s="4" customFormat="1" ht="15">
      <c r="A7" s="199"/>
      <c r="C7" s="2"/>
      <c r="D7" s="12"/>
      <c r="I7" s="18"/>
      <c r="J7" s="13"/>
      <c r="K7" s="13"/>
      <c r="L7" s="13"/>
      <c r="N7" s="5"/>
      <c r="O7" s="8" t="s">
        <v>87</v>
      </c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37" s="126" customFormat="1" ht="15.75" thickBot="1">
      <c r="A8" s="224"/>
      <c r="B8" s="120" t="s">
        <v>0</v>
      </c>
      <c r="C8" s="121" t="s">
        <v>1</v>
      </c>
      <c r="D8" s="121" t="s">
        <v>2</v>
      </c>
      <c r="E8" s="121" t="s">
        <v>2</v>
      </c>
      <c r="F8" s="121" t="s">
        <v>2</v>
      </c>
      <c r="G8" s="121" t="s">
        <v>2</v>
      </c>
      <c r="H8" s="121" t="s">
        <v>2</v>
      </c>
      <c r="I8" s="121" t="s">
        <v>3</v>
      </c>
      <c r="J8" s="121" t="s">
        <v>4</v>
      </c>
      <c r="K8" s="121" t="s">
        <v>5</v>
      </c>
      <c r="L8" s="121" t="s">
        <v>6</v>
      </c>
      <c r="M8" s="121" t="s">
        <v>7</v>
      </c>
      <c r="N8" s="122" t="s">
        <v>8</v>
      </c>
      <c r="O8" s="123" t="str">
        <f>'Total Budget'!O8</f>
        <v>FY23</v>
      </c>
      <c r="P8" s="123" t="str">
        <f>'Total Budget'!P8</f>
        <v>FY24</v>
      </c>
      <c r="Q8" s="123" t="str">
        <f>'Total Budget'!Q8</f>
        <v>FY25</v>
      </c>
      <c r="R8" s="123" t="str">
        <f>'Total Budget'!R8</f>
        <v>FY26</v>
      </c>
      <c r="S8" s="123" t="str">
        <f>'Total Budget'!S8</f>
        <v>FY27</v>
      </c>
      <c r="T8" s="123" t="str">
        <f>'Total Budget'!T8</f>
        <v>FY28</v>
      </c>
      <c r="U8" s="123" t="str">
        <f>'Total Budget'!U8</f>
        <v>FY29</v>
      </c>
      <c r="V8" s="123" t="str">
        <f>'Total Budget'!V8</f>
        <v>FY30</v>
      </c>
      <c r="W8" s="123" t="str">
        <f>'Total Budget'!W8</f>
        <v>FY31</v>
      </c>
      <c r="X8" s="123"/>
      <c r="Y8" s="124"/>
      <c r="Z8" s="124"/>
      <c r="AA8" s="124"/>
      <c r="AB8" s="124"/>
      <c r="AC8" s="124"/>
      <c r="AD8" s="124"/>
      <c r="AE8" s="125"/>
      <c r="AF8" s="124"/>
      <c r="AG8" s="124"/>
      <c r="AH8" s="124"/>
      <c r="AI8" s="124"/>
      <c r="AJ8" s="124"/>
      <c r="AK8" s="124"/>
    </row>
    <row r="9" spans="1:42" s="8" customFormat="1" ht="15.75" thickBot="1">
      <c r="A9" s="224"/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16">
        <f>'Total Budget'!I9</f>
        <v>45108</v>
      </c>
      <c r="J9" s="165">
        <f>'Total Budget'!J9</f>
        <v>45474</v>
      </c>
      <c r="K9" s="165">
        <f>'Total Budget'!K9</f>
        <v>45839</v>
      </c>
      <c r="L9" s="165">
        <f>'Total Budget'!L9</f>
        <v>46204</v>
      </c>
      <c r="M9" s="165">
        <f>'Total Budget'!M9</f>
        <v>46569</v>
      </c>
      <c r="N9" s="5"/>
      <c r="O9" s="14" t="s">
        <v>33</v>
      </c>
      <c r="P9" s="15" t="s">
        <v>124</v>
      </c>
      <c r="Q9" s="15" t="s">
        <v>125</v>
      </c>
      <c r="R9" s="15" t="s">
        <v>126</v>
      </c>
      <c r="S9" s="15" t="s">
        <v>127</v>
      </c>
      <c r="T9" s="15" t="s">
        <v>128</v>
      </c>
      <c r="U9" s="7"/>
      <c r="V9" s="7"/>
      <c r="W9" s="7"/>
      <c r="X9" s="7"/>
      <c r="Y9" s="7"/>
      <c r="Z9" s="105" t="s">
        <v>76</v>
      </c>
      <c r="AA9" s="105" t="s">
        <v>77</v>
      </c>
      <c r="AB9" s="105" t="s">
        <v>78</v>
      </c>
      <c r="AC9" s="105" t="s">
        <v>79</v>
      </c>
      <c r="AD9" s="106" t="s">
        <v>80</v>
      </c>
      <c r="AE9" s="7"/>
      <c r="AF9" s="105" t="s">
        <v>81</v>
      </c>
      <c r="AG9" s="105" t="s">
        <v>82</v>
      </c>
      <c r="AH9" s="105" t="s">
        <v>83</v>
      </c>
      <c r="AI9" s="105" t="s">
        <v>84</v>
      </c>
      <c r="AJ9" s="106" t="s">
        <v>85</v>
      </c>
      <c r="AK9" s="7"/>
      <c r="AL9" s="105" t="s">
        <v>95</v>
      </c>
      <c r="AM9" s="105" t="s">
        <v>96</v>
      </c>
      <c r="AN9" s="105" t="s">
        <v>97</v>
      </c>
      <c r="AO9" s="105" t="s">
        <v>98</v>
      </c>
      <c r="AP9" s="106" t="s">
        <v>99</v>
      </c>
    </row>
    <row r="10" spans="1:74" s="4" customFormat="1" ht="17.25" customHeight="1">
      <c r="A10" s="199"/>
      <c r="C10" s="2"/>
      <c r="D10" s="16"/>
      <c r="E10" s="16"/>
      <c r="F10" s="16"/>
      <c r="G10" s="16"/>
      <c r="H10" s="16"/>
      <c r="I10" s="116">
        <f>'Total Budget'!I10</f>
        <v>45473</v>
      </c>
      <c r="J10" s="165">
        <f>'Total Budget'!J10</f>
        <v>45838</v>
      </c>
      <c r="K10" s="165">
        <f>'Total Budget'!K10</f>
        <v>46203</v>
      </c>
      <c r="L10" s="165">
        <f>'Total Budget'!L10</f>
        <v>46568</v>
      </c>
      <c r="M10" s="165">
        <f>'Total Budget'!M10</f>
        <v>46934</v>
      </c>
      <c r="N10" s="5"/>
      <c r="O10" s="14"/>
      <c r="P10" s="8"/>
      <c r="Q10" s="8"/>
      <c r="R10" s="8"/>
      <c r="S10" s="7"/>
      <c r="T10" s="7"/>
      <c r="U10" s="7"/>
      <c r="V10" s="7"/>
      <c r="W10" s="7"/>
      <c r="X10" s="7"/>
      <c r="Y10" s="7"/>
      <c r="Z10" s="103"/>
      <c r="AA10" s="70"/>
      <c r="AB10" s="70"/>
      <c r="AC10" s="70"/>
      <c r="AD10" s="71"/>
      <c r="AE10" s="7"/>
      <c r="AF10" s="103"/>
      <c r="AG10" s="70"/>
      <c r="AH10" s="70"/>
      <c r="AI10" s="70"/>
      <c r="AJ10" s="71"/>
      <c r="AK10" s="7"/>
      <c r="AL10" s="103"/>
      <c r="AM10" s="70"/>
      <c r="AN10" s="70"/>
      <c r="AO10" s="70"/>
      <c r="AP10" s="71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</row>
    <row r="11" spans="1:74" s="4" customFormat="1" ht="15.75" customHeight="1">
      <c r="A11" s="199">
        <v>5010</v>
      </c>
      <c r="B11" s="166" t="str">
        <f>C1</f>
        <v>Name</v>
      </c>
      <c r="C11" s="25" t="s">
        <v>49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aca="true" t="shared" si="0" ref="I11:I25">ROUND((SUM(D11*O11)*$D$115/12+SUM(D11*P11)*$D$116/12),0)</f>
        <v>0</v>
      </c>
      <c r="J11" s="22">
        <f aca="true" t="shared" si="1" ref="J11:J25">ROUND((SUM(E11*P11)*$E$115/12+SUM(E11*Q11)*$E$116/12),0)</f>
        <v>0</v>
      </c>
      <c r="K11" s="22">
        <f aca="true" t="shared" si="2" ref="K11:K25">ROUND((SUM(F11*Q11)*$F$115/12+SUM(F11*R11)*$F$116/12),0)</f>
        <v>0</v>
      </c>
      <c r="L11" s="22">
        <f aca="true" t="shared" si="3" ref="L11:L25">ROUND((SUM(G11*R11)*$G$115/12+SUM(G11*S11)*$G$116/12),0)</f>
        <v>0</v>
      </c>
      <c r="M11" s="22">
        <f aca="true" t="shared" si="4" ref="M11:M25">ROUND((SUM(H11*S11)*$H$115/12+SUM(H11*T11)*$H$116/12),0)</f>
        <v>0</v>
      </c>
      <c r="N11" s="5">
        <f>SUM(I11:M11)</f>
        <v>0</v>
      </c>
      <c r="O11" s="24">
        <v>203700</v>
      </c>
      <c r="P11" s="81">
        <f aca="true" t="shared" si="5" ref="P11:W25">IF(O11*$D$120&gt;$C$6,$C$6,O11*$D$120)</f>
        <v>203700</v>
      </c>
      <c r="Q11" s="81">
        <f t="shared" si="5"/>
        <v>203700</v>
      </c>
      <c r="R11" s="81">
        <f t="shared" si="5"/>
        <v>203700</v>
      </c>
      <c r="S11" s="81">
        <f t="shared" si="5"/>
        <v>203700</v>
      </c>
      <c r="T11" s="81">
        <f t="shared" si="5"/>
        <v>203700</v>
      </c>
      <c r="U11" s="81">
        <f t="shared" si="5"/>
        <v>203700</v>
      </c>
      <c r="V11" s="81">
        <f t="shared" si="5"/>
        <v>203700</v>
      </c>
      <c r="W11" s="81">
        <f t="shared" si="5"/>
        <v>203700</v>
      </c>
      <c r="X11" s="81"/>
      <c r="Y11" s="7" t="str">
        <f>B11</f>
        <v>Name</v>
      </c>
      <c r="Z11" s="103">
        <f aca="true" t="shared" si="6" ref="Z11:AD22">I11*$D$28</f>
        <v>0</v>
      </c>
      <c r="AA11" s="70">
        <f t="shared" si="6"/>
        <v>0</v>
      </c>
      <c r="AB11" s="70">
        <f t="shared" si="6"/>
        <v>0</v>
      </c>
      <c r="AC11" s="70">
        <f t="shared" si="6"/>
        <v>0</v>
      </c>
      <c r="AD11" s="71">
        <f t="shared" si="6"/>
        <v>0</v>
      </c>
      <c r="AE11" s="7"/>
      <c r="AF11" s="103">
        <f>I11+Z11</f>
        <v>0</v>
      </c>
      <c r="AG11" s="70">
        <f>J11+AA11</f>
        <v>0</v>
      </c>
      <c r="AH11" s="70">
        <f>K11+AB11</f>
        <v>0</v>
      </c>
      <c r="AI11" s="70">
        <f>L11+AC11</f>
        <v>0</v>
      </c>
      <c r="AJ11" s="71">
        <f>M11+AD11</f>
        <v>0</v>
      </c>
      <c r="AK11" s="7"/>
      <c r="AL11" s="108">
        <f>D11*12</f>
        <v>0</v>
      </c>
      <c r="AM11" s="109">
        <f>E11*12</f>
        <v>0</v>
      </c>
      <c r="AN11" s="109">
        <f>F11*12</f>
        <v>0</v>
      </c>
      <c r="AO11" s="109">
        <f>G11*12</f>
        <v>0</v>
      </c>
      <c r="AP11" s="110">
        <f>H11*12</f>
        <v>0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s="4" customFormat="1" ht="13.5" customHeight="1">
      <c r="A12" s="199">
        <v>5010</v>
      </c>
      <c r="B12" s="91"/>
      <c r="C12" s="25" t="s">
        <v>64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  <c r="J12" s="22">
        <f t="shared" si="1"/>
        <v>0</v>
      </c>
      <c r="K12" s="22">
        <f t="shared" si="2"/>
        <v>0</v>
      </c>
      <c r="L12" s="22">
        <f t="shared" si="3"/>
        <v>0</v>
      </c>
      <c r="M12" s="22">
        <f t="shared" si="4"/>
        <v>0</v>
      </c>
      <c r="N12" s="5">
        <f>SUM(I12:M12)</f>
        <v>0</v>
      </c>
      <c r="O12" s="24">
        <v>0</v>
      </c>
      <c r="P12" s="81">
        <f t="shared" si="5"/>
        <v>0</v>
      </c>
      <c r="Q12" s="81">
        <f t="shared" si="5"/>
        <v>0</v>
      </c>
      <c r="R12" s="81">
        <f t="shared" si="5"/>
        <v>0</v>
      </c>
      <c r="S12" s="81">
        <f t="shared" si="5"/>
        <v>0</v>
      </c>
      <c r="T12" s="81">
        <f t="shared" si="5"/>
        <v>0</v>
      </c>
      <c r="U12" s="81">
        <f t="shared" si="5"/>
        <v>0</v>
      </c>
      <c r="V12" s="81">
        <f t="shared" si="5"/>
        <v>0</v>
      </c>
      <c r="W12" s="81">
        <f t="shared" si="5"/>
        <v>0</v>
      </c>
      <c r="X12" s="81"/>
      <c r="Y12" s="7">
        <f aca="true" t="shared" si="7" ref="Y12:Y25">B12</f>
        <v>0</v>
      </c>
      <c r="Z12" s="103">
        <f t="shared" si="6"/>
        <v>0</v>
      </c>
      <c r="AA12" s="70">
        <f t="shared" si="6"/>
        <v>0</v>
      </c>
      <c r="AB12" s="70">
        <f t="shared" si="6"/>
        <v>0</v>
      </c>
      <c r="AC12" s="70">
        <f t="shared" si="6"/>
        <v>0</v>
      </c>
      <c r="AD12" s="71">
        <f t="shared" si="6"/>
        <v>0</v>
      </c>
      <c r="AE12" s="7"/>
      <c r="AF12" s="103">
        <f>I12+Z12</f>
        <v>0</v>
      </c>
      <c r="AG12" s="70">
        <f>J12+AA12</f>
        <v>0</v>
      </c>
      <c r="AH12" s="70">
        <f aca="true" t="shared" si="8" ref="AH12:AI25">K12+AB12</f>
        <v>0</v>
      </c>
      <c r="AI12" s="70">
        <f>L12+AC12</f>
        <v>0</v>
      </c>
      <c r="AJ12" s="71">
        <f aca="true" t="shared" si="9" ref="AJ12:AJ25">M12+AD12</f>
        <v>0</v>
      </c>
      <c r="AK12" s="7"/>
      <c r="AL12" s="108">
        <f aca="true" t="shared" si="10" ref="AL12:AP25">D12*12</f>
        <v>0</v>
      </c>
      <c r="AM12" s="109">
        <f t="shared" si="10"/>
        <v>0</v>
      </c>
      <c r="AN12" s="109">
        <f t="shared" si="10"/>
        <v>0</v>
      </c>
      <c r="AO12" s="109">
        <f t="shared" si="10"/>
        <v>0</v>
      </c>
      <c r="AP12" s="110">
        <f t="shared" si="10"/>
        <v>0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4" s="4" customFormat="1" ht="13.5" customHeight="1">
      <c r="A13" s="199">
        <v>5010</v>
      </c>
      <c r="B13" s="91"/>
      <c r="C13" s="25" t="s">
        <v>64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  <c r="J13" s="22">
        <f t="shared" si="1"/>
        <v>0</v>
      </c>
      <c r="K13" s="22">
        <f t="shared" si="2"/>
        <v>0</v>
      </c>
      <c r="L13" s="22">
        <f t="shared" si="3"/>
        <v>0</v>
      </c>
      <c r="M13" s="22">
        <f t="shared" si="4"/>
        <v>0</v>
      </c>
      <c r="N13" s="5">
        <f>SUM(I13:M13)</f>
        <v>0</v>
      </c>
      <c r="O13" s="24">
        <v>0</v>
      </c>
      <c r="P13" s="81">
        <f t="shared" si="5"/>
        <v>0</v>
      </c>
      <c r="Q13" s="81">
        <f t="shared" si="5"/>
        <v>0</v>
      </c>
      <c r="R13" s="81">
        <f t="shared" si="5"/>
        <v>0</v>
      </c>
      <c r="S13" s="81">
        <f t="shared" si="5"/>
        <v>0</v>
      </c>
      <c r="T13" s="81">
        <f t="shared" si="5"/>
        <v>0</v>
      </c>
      <c r="U13" s="81">
        <f t="shared" si="5"/>
        <v>0</v>
      </c>
      <c r="V13" s="81">
        <f t="shared" si="5"/>
        <v>0</v>
      </c>
      <c r="W13" s="81">
        <f t="shared" si="5"/>
        <v>0</v>
      </c>
      <c r="X13" s="81"/>
      <c r="Y13" s="7">
        <f t="shared" si="7"/>
        <v>0</v>
      </c>
      <c r="Z13" s="103">
        <f t="shared" si="6"/>
        <v>0</v>
      </c>
      <c r="AA13" s="70">
        <f t="shared" si="6"/>
        <v>0</v>
      </c>
      <c r="AB13" s="70">
        <f t="shared" si="6"/>
        <v>0</v>
      </c>
      <c r="AC13" s="70">
        <f t="shared" si="6"/>
        <v>0</v>
      </c>
      <c r="AD13" s="71">
        <f t="shared" si="6"/>
        <v>0</v>
      </c>
      <c r="AE13" s="7"/>
      <c r="AF13" s="103">
        <f aca="true" t="shared" si="11" ref="AF13:AG25">I13+Z13</f>
        <v>0</v>
      </c>
      <c r="AG13" s="70">
        <f t="shared" si="11"/>
        <v>0</v>
      </c>
      <c r="AH13" s="70">
        <f t="shared" si="8"/>
        <v>0</v>
      </c>
      <c r="AI13" s="70">
        <f t="shared" si="8"/>
        <v>0</v>
      </c>
      <c r="AJ13" s="71">
        <f t="shared" si="9"/>
        <v>0</v>
      </c>
      <c r="AK13" s="7"/>
      <c r="AL13" s="108">
        <f t="shared" si="10"/>
        <v>0</v>
      </c>
      <c r="AM13" s="109">
        <f t="shared" si="10"/>
        <v>0</v>
      </c>
      <c r="AN13" s="109">
        <f t="shared" si="10"/>
        <v>0</v>
      </c>
      <c r="AO13" s="109">
        <f t="shared" si="10"/>
        <v>0</v>
      </c>
      <c r="AP13" s="110">
        <f t="shared" si="10"/>
        <v>0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1:74" s="4" customFormat="1" ht="13.5" customHeight="1">
      <c r="A14" s="199">
        <v>5100</v>
      </c>
      <c r="B14" s="91"/>
      <c r="C14" s="25" t="s">
        <v>61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 t="shared" si="0"/>
        <v>0</v>
      </c>
      <c r="J14" s="22">
        <f t="shared" si="1"/>
        <v>0</v>
      </c>
      <c r="K14" s="22">
        <f t="shared" si="2"/>
        <v>0</v>
      </c>
      <c r="L14" s="22">
        <f t="shared" si="3"/>
        <v>0</v>
      </c>
      <c r="M14" s="22">
        <f t="shared" si="4"/>
        <v>0</v>
      </c>
      <c r="N14" s="5">
        <f aca="true" t="shared" si="12" ref="N14:N21">SUM(I14:M14)</f>
        <v>0</v>
      </c>
      <c r="O14" s="24">
        <v>0</v>
      </c>
      <c r="P14" s="81">
        <f t="shared" si="5"/>
        <v>0</v>
      </c>
      <c r="Q14" s="81">
        <f t="shared" si="5"/>
        <v>0</v>
      </c>
      <c r="R14" s="81">
        <f t="shared" si="5"/>
        <v>0</v>
      </c>
      <c r="S14" s="81">
        <f t="shared" si="5"/>
        <v>0</v>
      </c>
      <c r="T14" s="81">
        <f t="shared" si="5"/>
        <v>0</v>
      </c>
      <c r="U14" s="81">
        <f t="shared" si="5"/>
        <v>0</v>
      </c>
      <c r="V14" s="81">
        <f t="shared" si="5"/>
        <v>0</v>
      </c>
      <c r="W14" s="81">
        <f t="shared" si="5"/>
        <v>0</v>
      </c>
      <c r="X14" s="81"/>
      <c r="Y14" s="7">
        <f t="shared" si="7"/>
        <v>0</v>
      </c>
      <c r="Z14" s="103">
        <f t="shared" si="6"/>
        <v>0</v>
      </c>
      <c r="AA14" s="70">
        <f t="shared" si="6"/>
        <v>0</v>
      </c>
      <c r="AB14" s="70">
        <f t="shared" si="6"/>
        <v>0</v>
      </c>
      <c r="AC14" s="70">
        <f t="shared" si="6"/>
        <v>0</v>
      </c>
      <c r="AD14" s="71">
        <f t="shared" si="6"/>
        <v>0</v>
      </c>
      <c r="AE14" s="7"/>
      <c r="AF14" s="103">
        <f t="shared" si="11"/>
        <v>0</v>
      </c>
      <c r="AG14" s="70">
        <f t="shared" si="11"/>
        <v>0</v>
      </c>
      <c r="AH14" s="70">
        <f t="shared" si="8"/>
        <v>0</v>
      </c>
      <c r="AI14" s="70">
        <f t="shared" si="8"/>
        <v>0</v>
      </c>
      <c r="AJ14" s="71">
        <f t="shared" si="9"/>
        <v>0</v>
      </c>
      <c r="AK14" s="7"/>
      <c r="AL14" s="108">
        <f t="shared" si="10"/>
        <v>0</v>
      </c>
      <c r="AM14" s="109">
        <f t="shared" si="10"/>
        <v>0</v>
      </c>
      <c r="AN14" s="109">
        <f t="shared" si="10"/>
        <v>0</v>
      </c>
      <c r="AO14" s="109">
        <f t="shared" si="10"/>
        <v>0</v>
      </c>
      <c r="AP14" s="110">
        <f t="shared" si="10"/>
        <v>0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</row>
    <row r="15" spans="1:74" s="4" customFormat="1" ht="13.5" customHeight="1">
      <c r="A15" s="199">
        <v>5100</v>
      </c>
      <c r="B15" s="91"/>
      <c r="C15" s="19" t="s">
        <v>62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f t="shared" si="0"/>
        <v>0</v>
      </c>
      <c r="J15" s="22">
        <f t="shared" si="1"/>
        <v>0</v>
      </c>
      <c r="K15" s="22">
        <f t="shared" si="2"/>
        <v>0</v>
      </c>
      <c r="L15" s="22">
        <f t="shared" si="3"/>
        <v>0</v>
      </c>
      <c r="M15" s="22">
        <f t="shared" si="4"/>
        <v>0</v>
      </c>
      <c r="N15" s="5">
        <f t="shared" si="12"/>
        <v>0</v>
      </c>
      <c r="O15" s="24">
        <v>0</v>
      </c>
      <c r="P15" s="81">
        <f t="shared" si="5"/>
        <v>0</v>
      </c>
      <c r="Q15" s="81">
        <f t="shared" si="5"/>
        <v>0</v>
      </c>
      <c r="R15" s="81">
        <f t="shared" si="5"/>
        <v>0</v>
      </c>
      <c r="S15" s="81">
        <f t="shared" si="5"/>
        <v>0</v>
      </c>
      <c r="T15" s="81">
        <f t="shared" si="5"/>
        <v>0</v>
      </c>
      <c r="U15" s="81">
        <f t="shared" si="5"/>
        <v>0</v>
      </c>
      <c r="V15" s="81">
        <f t="shared" si="5"/>
        <v>0</v>
      </c>
      <c r="W15" s="81">
        <f t="shared" si="5"/>
        <v>0</v>
      </c>
      <c r="X15" s="81"/>
      <c r="Y15" s="7">
        <f t="shared" si="7"/>
        <v>0</v>
      </c>
      <c r="Z15" s="103">
        <f t="shared" si="6"/>
        <v>0</v>
      </c>
      <c r="AA15" s="70">
        <f t="shared" si="6"/>
        <v>0</v>
      </c>
      <c r="AB15" s="70">
        <f t="shared" si="6"/>
        <v>0</v>
      </c>
      <c r="AC15" s="70">
        <f t="shared" si="6"/>
        <v>0</v>
      </c>
      <c r="AD15" s="71">
        <f t="shared" si="6"/>
        <v>0</v>
      </c>
      <c r="AE15" s="7"/>
      <c r="AF15" s="103">
        <f t="shared" si="11"/>
        <v>0</v>
      </c>
      <c r="AG15" s="70">
        <f t="shared" si="11"/>
        <v>0</v>
      </c>
      <c r="AH15" s="70">
        <f t="shared" si="8"/>
        <v>0</v>
      </c>
      <c r="AI15" s="70">
        <f t="shared" si="8"/>
        <v>0</v>
      </c>
      <c r="AJ15" s="71">
        <f t="shared" si="9"/>
        <v>0</v>
      </c>
      <c r="AK15" s="7"/>
      <c r="AL15" s="108">
        <f t="shared" si="10"/>
        <v>0</v>
      </c>
      <c r="AM15" s="109">
        <f t="shared" si="10"/>
        <v>0</v>
      </c>
      <c r="AN15" s="109">
        <f t="shared" si="10"/>
        <v>0</v>
      </c>
      <c r="AO15" s="109">
        <f t="shared" si="10"/>
        <v>0</v>
      </c>
      <c r="AP15" s="110">
        <f t="shared" si="10"/>
        <v>0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74" s="4" customFormat="1" ht="13.5" customHeight="1">
      <c r="A16" s="199">
        <v>5100</v>
      </c>
      <c r="B16" s="91"/>
      <c r="C16" s="25" t="s">
        <v>75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2">
        <f t="shared" si="0"/>
        <v>0</v>
      </c>
      <c r="J16" s="22">
        <f t="shared" si="1"/>
        <v>0</v>
      </c>
      <c r="K16" s="22">
        <f t="shared" si="2"/>
        <v>0</v>
      </c>
      <c r="L16" s="22">
        <f t="shared" si="3"/>
        <v>0</v>
      </c>
      <c r="M16" s="22">
        <f t="shared" si="4"/>
        <v>0</v>
      </c>
      <c r="N16" s="5">
        <f t="shared" si="12"/>
        <v>0</v>
      </c>
      <c r="O16" s="24">
        <v>0</v>
      </c>
      <c r="P16" s="81">
        <f t="shared" si="5"/>
        <v>0</v>
      </c>
      <c r="Q16" s="81">
        <f t="shared" si="5"/>
        <v>0</v>
      </c>
      <c r="R16" s="81">
        <f t="shared" si="5"/>
        <v>0</v>
      </c>
      <c r="S16" s="81">
        <f t="shared" si="5"/>
        <v>0</v>
      </c>
      <c r="T16" s="81">
        <f t="shared" si="5"/>
        <v>0</v>
      </c>
      <c r="U16" s="81">
        <f t="shared" si="5"/>
        <v>0</v>
      </c>
      <c r="V16" s="81">
        <f t="shared" si="5"/>
        <v>0</v>
      </c>
      <c r="W16" s="81">
        <f t="shared" si="5"/>
        <v>0</v>
      </c>
      <c r="X16" s="81"/>
      <c r="Y16" s="7">
        <f t="shared" si="7"/>
        <v>0</v>
      </c>
      <c r="Z16" s="103">
        <f t="shared" si="6"/>
        <v>0</v>
      </c>
      <c r="AA16" s="70">
        <f t="shared" si="6"/>
        <v>0</v>
      </c>
      <c r="AB16" s="70">
        <f t="shared" si="6"/>
        <v>0</v>
      </c>
      <c r="AC16" s="70">
        <f t="shared" si="6"/>
        <v>0</v>
      </c>
      <c r="AD16" s="71">
        <f t="shared" si="6"/>
        <v>0</v>
      </c>
      <c r="AE16" s="7"/>
      <c r="AF16" s="103">
        <f t="shared" si="11"/>
        <v>0</v>
      </c>
      <c r="AG16" s="70">
        <f t="shared" si="11"/>
        <v>0</v>
      </c>
      <c r="AH16" s="70">
        <f t="shared" si="8"/>
        <v>0</v>
      </c>
      <c r="AI16" s="70">
        <f t="shared" si="8"/>
        <v>0</v>
      </c>
      <c r="AJ16" s="71">
        <f t="shared" si="9"/>
        <v>0</v>
      </c>
      <c r="AK16" s="7"/>
      <c r="AL16" s="108">
        <f t="shared" si="10"/>
        <v>0</v>
      </c>
      <c r="AM16" s="109">
        <f t="shared" si="10"/>
        <v>0</v>
      </c>
      <c r="AN16" s="109">
        <f t="shared" si="10"/>
        <v>0</v>
      </c>
      <c r="AO16" s="109">
        <f t="shared" si="10"/>
        <v>0</v>
      </c>
      <c r="AP16" s="110">
        <f t="shared" si="10"/>
        <v>0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s="4" customFormat="1" ht="13.5" customHeight="1">
      <c r="A17" s="199">
        <v>5100</v>
      </c>
      <c r="B17" s="91"/>
      <c r="C17" s="25" t="s">
        <v>75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2">
        <f t="shared" si="0"/>
        <v>0</v>
      </c>
      <c r="J17" s="22">
        <f t="shared" si="1"/>
        <v>0</v>
      </c>
      <c r="K17" s="22">
        <f t="shared" si="2"/>
        <v>0</v>
      </c>
      <c r="L17" s="22">
        <f t="shared" si="3"/>
        <v>0</v>
      </c>
      <c r="M17" s="22">
        <f t="shared" si="4"/>
        <v>0</v>
      </c>
      <c r="N17" s="5">
        <f>SUM(I17:M17)</f>
        <v>0</v>
      </c>
      <c r="O17" s="24">
        <v>0</v>
      </c>
      <c r="P17" s="81">
        <f t="shared" si="5"/>
        <v>0</v>
      </c>
      <c r="Q17" s="81">
        <f t="shared" si="5"/>
        <v>0</v>
      </c>
      <c r="R17" s="81">
        <f t="shared" si="5"/>
        <v>0</v>
      </c>
      <c r="S17" s="81">
        <f t="shared" si="5"/>
        <v>0</v>
      </c>
      <c r="T17" s="81">
        <f t="shared" si="5"/>
        <v>0</v>
      </c>
      <c r="U17" s="81">
        <f t="shared" si="5"/>
        <v>0</v>
      </c>
      <c r="V17" s="81">
        <f t="shared" si="5"/>
        <v>0</v>
      </c>
      <c r="W17" s="81">
        <f t="shared" si="5"/>
        <v>0</v>
      </c>
      <c r="X17" s="81"/>
      <c r="Y17" s="7">
        <f t="shared" si="7"/>
        <v>0</v>
      </c>
      <c r="Z17" s="103">
        <f t="shared" si="6"/>
        <v>0</v>
      </c>
      <c r="AA17" s="70">
        <f t="shared" si="6"/>
        <v>0</v>
      </c>
      <c r="AB17" s="70">
        <f t="shared" si="6"/>
        <v>0</v>
      </c>
      <c r="AC17" s="70">
        <f t="shared" si="6"/>
        <v>0</v>
      </c>
      <c r="AD17" s="71">
        <f t="shared" si="6"/>
        <v>0</v>
      </c>
      <c r="AE17" s="7"/>
      <c r="AF17" s="103">
        <f t="shared" si="11"/>
        <v>0</v>
      </c>
      <c r="AG17" s="70">
        <f t="shared" si="11"/>
        <v>0</v>
      </c>
      <c r="AH17" s="70">
        <f t="shared" si="8"/>
        <v>0</v>
      </c>
      <c r="AI17" s="70">
        <f t="shared" si="8"/>
        <v>0</v>
      </c>
      <c r="AJ17" s="71">
        <f t="shared" si="9"/>
        <v>0</v>
      </c>
      <c r="AK17" s="7"/>
      <c r="AL17" s="108">
        <f t="shared" si="10"/>
        <v>0</v>
      </c>
      <c r="AM17" s="109">
        <f t="shared" si="10"/>
        <v>0</v>
      </c>
      <c r="AN17" s="109">
        <f t="shared" si="10"/>
        <v>0</v>
      </c>
      <c r="AO17" s="109">
        <f t="shared" si="10"/>
        <v>0</v>
      </c>
      <c r="AP17" s="110">
        <f t="shared" si="10"/>
        <v>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4" customFormat="1" ht="13.5" customHeight="1">
      <c r="A18" s="199">
        <v>5100</v>
      </c>
      <c r="B18" s="91"/>
      <c r="C18" s="25" t="s">
        <v>75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2">
        <f t="shared" si="0"/>
        <v>0</v>
      </c>
      <c r="J18" s="22">
        <f t="shared" si="1"/>
        <v>0</v>
      </c>
      <c r="K18" s="22">
        <f t="shared" si="2"/>
        <v>0</v>
      </c>
      <c r="L18" s="22">
        <f t="shared" si="3"/>
        <v>0</v>
      </c>
      <c r="M18" s="22">
        <f t="shared" si="4"/>
        <v>0</v>
      </c>
      <c r="N18" s="5">
        <f>SUM(I18:M18)</f>
        <v>0</v>
      </c>
      <c r="O18" s="24">
        <v>0</v>
      </c>
      <c r="P18" s="81">
        <f t="shared" si="5"/>
        <v>0</v>
      </c>
      <c r="Q18" s="81">
        <f t="shared" si="5"/>
        <v>0</v>
      </c>
      <c r="R18" s="81">
        <f t="shared" si="5"/>
        <v>0</v>
      </c>
      <c r="S18" s="81">
        <f t="shared" si="5"/>
        <v>0</v>
      </c>
      <c r="T18" s="81">
        <f t="shared" si="5"/>
        <v>0</v>
      </c>
      <c r="U18" s="81">
        <f t="shared" si="5"/>
        <v>0</v>
      </c>
      <c r="V18" s="81">
        <f t="shared" si="5"/>
        <v>0</v>
      </c>
      <c r="W18" s="81">
        <f t="shared" si="5"/>
        <v>0</v>
      </c>
      <c r="X18" s="81"/>
      <c r="Y18" s="7">
        <f t="shared" si="7"/>
        <v>0</v>
      </c>
      <c r="Z18" s="103">
        <f t="shared" si="6"/>
        <v>0</v>
      </c>
      <c r="AA18" s="70">
        <f t="shared" si="6"/>
        <v>0</v>
      </c>
      <c r="AB18" s="70">
        <f t="shared" si="6"/>
        <v>0</v>
      </c>
      <c r="AC18" s="70">
        <f t="shared" si="6"/>
        <v>0</v>
      </c>
      <c r="AD18" s="71">
        <f t="shared" si="6"/>
        <v>0</v>
      </c>
      <c r="AE18" s="7"/>
      <c r="AF18" s="103">
        <f t="shared" si="11"/>
        <v>0</v>
      </c>
      <c r="AG18" s="70">
        <f t="shared" si="11"/>
        <v>0</v>
      </c>
      <c r="AH18" s="70">
        <f t="shared" si="8"/>
        <v>0</v>
      </c>
      <c r="AI18" s="70">
        <f t="shared" si="8"/>
        <v>0</v>
      </c>
      <c r="AJ18" s="71">
        <f t="shared" si="9"/>
        <v>0</v>
      </c>
      <c r="AK18" s="7"/>
      <c r="AL18" s="108">
        <f t="shared" si="10"/>
        <v>0</v>
      </c>
      <c r="AM18" s="109">
        <f t="shared" si="10"/>
        <v>0</v>
      </c>
      <c r="AN18" s="109">
        <f t="shared" si="10"/>
        <v>0</v>
      </c>
      <c r="AO18" s="109">
        <f t="shared" si="10"/>
        <v>0</v>
      </c>
      <c r="AP18" s="110">
        <f t="shared" si="10"/>
        <v>0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s="4" customFormat="1" ht="13.5" customHeight="1">
      <c r="A19" s="199">
        <v>5100</v>
      </c>
      <c r="B19" s="91"/>
      <c r="C19" s="25" t="s">
        <v>75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2">
        <f t="shared" si="0"/>
        <v>0</v>
      </c>
      <c r="J19" s="22">
        <f t="shared" si="1"/>
        <v>0</v>
      </c>
      <c r="K19" s="22">
        <f t="shared" si="2"/>
        <v>0</v>
      </c>
      <c r="L19" s="22">
        <f t="shared" si="3"/>
        <v>0</v>
      </c>
      <c r="M19" s="22">
        <f t="shared" si="4"/>
        <v>0</v>
      </c>
      <c r="N19" s="5">
        <f>SUM(I19:M19)</f>
        <v>0</v>
      </c>
      <c r="O19" s="24">
        <v>0</v>
      </c>
      <c r="P19" s="81">
        <f t="shared" si="5"/>
        <v>0</v>
      </c>
      <c r="Q19" s="81">
        <f t="shared" si="5"/>
        <v>0</v>
      </c>
      <c r="R19" s="81">
        <f t="shared" si="5"/>
        <v>0</v>
      </c>
      <c r="S19" s="81">
        <f t="shared" si="5"/>
        <v>0</v>
      </c>
      <c r="T19" s="81">
        <f t="shared" si="5"/>
        <v>0</v>
      </c>
      <c r="U19" s="81">
        <f t="shared" si="5"/>
        <v>0</v>
      </c>
      <c r="V19" s="81">
        <f t="shared" si="5"/>
        <v>0</v>
      </c>
      <c r="W19" s="81">
        <f t="shared" si="5"/>
        <v>0</v>
      </c>
      <c r="X19" s="81"/>
      <c r="Y19" s="7">
        <f t="shared" si="7"/>
        <v>0</v>
      </c>
      <c r="Z19" s="103">
        <f t="shared" si="6"/>
        <v>0</v>
      </c>
      <c r="AA19" s="70">
        <f t="shared" si="6"/>
        <v>0</v>
      </c>
      <c r="AB19" s="70">
        <f t="shared" si="6"/>
        <v>0</v>
      </c>
      <c r="AC19" s="70">
        <f t="shared" si="6"/>
        <v>0</v>
      </c>
      <c r="AD19" s="71">
        <f t="shared" si="6"/>
        <v>0</v>
      </c>
      <c r="AE19" s="7"/>
      <c r="AF19" s="103">
        <f t="shared" si="11"/>
        <v>0</v>
      </c>
      <c r="AG19" s="70">
        <f t="shared" si="11"/>
        <v>0</v>
      </c>
      <c r="AH19" s="70">
        <f t="shared" si="8"/>
        <v>0</v>
      </c>
      <c r="AI19" s="70">
        <f t="shared" si="8"/>
        <v>0</v>
      </c>
      <c r="AJ19" s="71">
        <f t="shared" si="9"/>
        <v>0</v>
      </c>
      <c r="AK19" s="7"/>
      <c r="AL19" s="108">
        <f t="shared" si="10"/>
        <v>0</v>
      </c>
      <c r="AM19" s="109">
        <f t="shared" si="10"/>
        <v>0</v>
      </c>
      <c r="AN19" s="109">
        <f t="shared" si="10"/>
        <v>0</v>
      </c>
      <c r="AO19" s="109">
        <f t="shared" si="10"/>
        <v>0</v>
      </c>
      <c r="AP19" s="110">
        <f t="shared" si="10"/>
        <v>0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s="4" customFormat="1" ht="13.5" customHeight="1">
      <c r="A20" s="199">
        <v>5100</v>
      </c>
      <c r="B20" s="91"/>
      <c r="C20" s="25" t="s">
        <v>75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2">
        <f t="shared" si="0"/>
        <v>0</v>
      </c>
      <c r="J20" s="22">
        <f t="shared" si="1"/>
        <v>0</v>
      </c>
      <c r="K20" s="22">
        <f t="shared" si="2"/>
        <v>0</v>
      </c>
      <c r="L20" s="22">
        <f t="shared" si="3"/>
        <v>0</v>
      </c>
      <c r="M20" s="22">
        <f t="shared" si="4"/>
        <v>0</v>
      </c>
      <c r="N20" s="5">
        <f>SUM(I20:M20)</f>
        <v>0</v>
      </c>
      <c r="O20" s="24">
        <v>0</v>
      </c>
      <c r="P20" s="81">
        <f t="shared" si="5"/>
        <v>0</v>
      </c>
      <c r="Q20" s="81">
        <f t="shared" si="5"/>
        <v>0</v>
      </c>
      <c r="R20" s="81">
        <f t="shared" si="5"/>
        <v>0</v>
      </c>
      <c r="S20" s="81">
        <f t="shared" si="5"/>
        <v>0</v>
      </c>
      <c r="T20" s="81">
        <f t="shared" si="5"/>
        <v>0</v>
      </c>
      <c r="U20" s="81">
        <f t="shared" si="5"/>
        <v>0</v>
      </c>
      <c r="V20" s="81">
        <f t="shared" si="5"/>
        <v>0</v>
      </c>
      <c r="W20" s="81">
        <f t="shared" si="5"/>
        <v>0</v>
      </c>
      <c r="X20" s="81"/>
      <c r="Y20" s="7">
        <f t="shared" si="7"/>
        <v>0</v>
      </c>
      <c r="Z20" s="103">
        <f t="shared" si="6"/>
        <v>0</v>
      </c>
      <c r="AA20" s="70">
        <f t="shared" si="6"/>
        <v>0</v>
      </c>
      <c r="AB20" s="70">
        <f t="shared" si="6"/>
        <v>0</v>
      </c>
      <c r="AC20" s="70">
        <f t="shared" si="6"/>
        <v>0</v>
      </c>
      <c r="AD20" s="71">
        <f t="shared" si="6"/>
        <v>0</v>
      </c>
      <c r="AE20" s="7"/>
      <c r="AF20" s="103">
        <f t="shared" si="11"/>
        <v>0</v>
      </c>
      <c r="AG20" s="70">
        <f t="shared" si="11"/>
        <v>0</v>
      </c>
      <c r="AH20" s="70">
        <f t="shared" si="8"/>
        <v>0</v>
      </c>
      <c r="AI20" s="70">
        <f t="shared" si="8"/>
        <v>0</v>
      </c>
      <c r="AJ20" s="71">
        <f t="shared" si="9"/>
        <v>0</v>
      </c>
      <c r="AK20" s="7"/>
      <c r="AL20" s="108">
        <f t="shared" si="10"/>
        <v>0</v>
      </c>
      <c r="AM20" s="109">
        <f t="shared" si="10"/>
        <v>0</v>
      </c>
      <c r="AN20" s="109">
        <f t="shared" si="10"/>
        <v>0</v>
      </c>
      <c r="AO20" s="109">
        <f t="shared" si="10"/>
        <v>0</v>
      </c>
      <c r="AP20" s="110">
        <f t="shared" si="10"/>
        <v>0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s="4" customFormat="1" ht="13.5" customHeight="1">
      <c r="A21" s="199">
        <v>5100</v>
      </c>
      <c r="B21" s="91"/>
      <c r="C21" s="25" t="s">
        <v>75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2">
        <f t="shared" si="0"/>
        <v>0</v>
      </c>
      <c r="J21" s="22">
        <f t="shared" si="1"/>
        <v>0</v>
      </c>
      <c r="K21" s="22">
        <f t="shared" si="2"/>
        <v>0</v>
      </c>
      <c r="L21" s="22">
        <f t="shared" si="3"/>
        <v>0</v>
      </c>
      <c r="M21" s="22">
        <f t="shared" si="4"/>
        <v>0</v>
      </c>
      <c r="N21" s="5">
        <f t="shared" si="12"/>
        <v>0</v>
      </c>
      <c r="O21" s="24">
        <v>0</v>
      </c>
      <c r="P21" s="81">
        <f t="shared" si="5"/>
        <v>0</v>
      </c>
      <c r="Q21" s="81">
        <f t="shared" si="5"/>
        <v>0</v>
      </c>
      <c r="R21" s="81">
        <f t="shared" si="5"/>
        <v>0</v>
      </c>
      <c r="S21" s="81">
        <f t="shared" si="5"/>
        <v>0</v>
      </c>
      <c r="T21" s="81">
        <f t="shared" si="5"/>
        <v>0</v>
      </c>
      <c r="U21" s="81">
        <f t="shared" si="5"/>
        <v>0</v>
      </c>
      <c r="V21" s="81">
        <f t="shared" si="5"/>
        <v>0</v>
      </c>
      <c r="W21" s="81">
        <f t="shared" si="5"/>
        <v>0</v>
      </c>
      <c r="X21" s="81"/>
      <c r="Y21" s="7">
        <f t="shared" si="7"/>
        <v>0</v>
      </c>
      <c r="Z21" s="103">
        <f t="shared" si="6"/>
        <v>0</v>
      </c>
      <c r="AA21" s="70">
        <f t="shared" si="6"/>
        <v>0</v>
      </c>
      <c r="AB21" s="70">
        <f t="shared" si="6"/>
        <v>0</v>
      </c>
      <c r="AC21" s="70">
        <f t="shared" si="6"/>
        <v>0</v>
      </c>
      <c r="AD21" s="71">
        <f t="shared" si="6"/>
        <v>0</v>
      </c>
      <c r="AE21" s="7"/>
      <c r="AF21" s="103">
        <f t="shared" si="11"/>
        <v>0</v>
      </c>
      <c r="AG21" s="70">
        <f t="shared" si="11"/>
        <v>0</v>
      </c>
      <c r="AH21" s="70">
        <f t="shared" si="8"/>
        <v>0</v>
      </c>
      <c r="AI21" s="70">
        <f t="shared" si="8"/>
        <v>0</v>
      </c>
      <c r="AJ21" s="71">
        <f t="shared" si="9"/>
        <v>0</v>
      </c>
      <c r="AK21" s="7"/>
      <c r="AL21" s="108">
        <f t="shared" si="10"/>
        <v>0</v>
      </c>
      <c r="AM21" s="109">
        <f t="shared" si="10"/>
        <v>0</v>
      </c>
      <c r="AN21" s="109">
        <f t="shared" si="10"/>
        <v>0</v>
      </c>
      <c r="AO21" s="109">
        <f t="shared" si="10"/>
        <v>0</v>
      </c>
      <c r="AP21" s="110">
        <f t="shared" si="10"/>
        <v>0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s="4" customFormat="1" ht="14.25" customHeight="1">
      <c r="A22" s="199">
        <v>5100</v>
      </c>
      <c r="B22" s="92"/>
      <c r="C22" s="25" t="s">
        <v>75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2">
        <f t="shared" si="0"/>
        <v>0</v>
      </c>
      <c r="J22" s="22">
        <f t="shared" si="1"/>
        <v>0</v>
      </c>
      <c r="K22" s="22">
        <f t="shared" si="2"/>
        <v>0</v>
      </c>
      <c r="L22" s="22">
        <f t="shared" si="3"/>
        <v>0</v>
      </c>
      <c r="M22" s="22">
        <f t="shared" si="4"/>
        <v>0</v>
      </c>
      <c r="N22" s="5">
        <f>SUM(I22:M22)</f>
        <v>0</v>
      </c>
      <c r="O22" s="24">
        <v>0</v>
      </c>
      <c r="P22" s="81">
        <f t="shared" si="5"/>
        <v>0</v>
      </c>
      <c r="Q22" s="81">
        <f t="shared" si="5"/>
        <v>0</v>
      </c>
      <c r="R22" s="81">
        <f t="shared" si="5"/>
        <v>0</v>
      </c>
      <c r="S22" s="81">
        <f t="shared" si="5"/>
        <v>0</v>
      </c>
      <c r="T22" s="81">
        <f t="shared" si="5"/>
        <v>0</v>
      </c>
      <c r="U22" s="81">
        <f t="shared" si="5"/>
        <v>0</v>
      </c>
      <c r="V22" s="81">
        <f t="shared" si="5"/>
        <v>0</v>
      </c>
      <c r="W22" s="81">
        <f t="shared" si="5"/>
        <v>0</v>
      </c>
      <c r="X22" s="81"/>
      <c r="Y22" s="7">
        <f t="shared" si="7"/>
        <v>0</v>
      </c>
      <c r="Z22" s="103">
        <f t="shared" si="6"/>
        <v>0</v>
      </c>
      <c r="AA22" s="70">
        <f t="shared" si="6"/>
        <v>0</v>
      </c>
      <c r="AB22" s="70">
        <f t="shared" si="6"/>
        <v>0</v>
      </c>
      <c r="AC22" s="70">
        <f t="shared" si="6"/>
        <v>0</v>
      </c>
      <c r="AD22" s="71">
        <f t="shared" si="6"/>
        <v>0</v>
      </c>
      <c r="AE22" s="7"/>
      <c r="AF22" s="103">
        <f t="shared" si="11"/>
        <v>0</v>
      </c>
      <c r="AG22" s="70">
        <f t="shared" si="11"/>
        <v>0</v>
      </c>
      <c r="AH22" s="70">
        <f t="shared" si="8"/>
        <v>0</v>
      </c>
      <c r="AI22" s="70">
        <f t="shared" si="8"/>
        <v>0</v>
      </c>
      <c r="AJ22" s="71">
        <f t="shared" si="9"/>
        <v>0</v>
      </c>
      <c r="AK22" s="7"/>
      <c r="AL22" s="108">
        <f t="shared" si="10"/>
        <v>0</v>
      </c>
      <c r="AM22" s="109">
        <f t="shared" si="10"/>
        <v>0</v>
      </c>
      <c r="AN22" s="109">
        <f t="shared" si="10"/>
        <v>0</v>
      </c>
      <c r="AO22" s="109">
        <f t="shared" si="10"/>
        <v>0</v>
      </c>
      <c r="AP22" s="110">
        <f t="shared" si="10"/>
        <v>0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4" customFormat="1" ht="14.25" customHeight="1">
      <c r="A23" s="199">
        <v>5044</v>
      </c>
      <c r="B23" s="91"/>
      <c r="C23" s="19" t="s">
        <v>35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2">
        <f t="shared" si="0"/>
        <v>0</v>
      </c>
      <c r="J23" s="22">
        <f t="shared" si="1"/>
        <v>0</v>
      </c>
      <c r="K23" s="22">
        <f t="shared" si="2"/>
        <v>0</v>
      </c>
      <c r="L23" s="22">
        <f t="shared" si="3"/>
        <v>0</v>
      </c>
      <c r="M23" s="22">
        <f t="shared" si="4"/>
        <v>0</v>
      </c>
      <c r="N23" s="5">
        <f>SUM(I23:M23)</f>
        <v>0</v>
      </c>
      <c r="O23" s="24">
        <v>0</v>
      </c>
      <c r="P23" s="81">
        <f t="shared" si="5"/>
        <v>0</v>
      </c>
      <c r="Q23" s="81">
        <f t="shared" si="5"/>
        <v>0</v>
      </c>
      <c r="R23" s="81">
        <f t="shared" si="5"/>
        <v>0</v>
      </c>
      <c r="S23" s="81">
        <f t="shared" si="5"/>
        <v>0</v>
      </c>
      <c r="T23" s="81">
        <f t="shared" si="5"/>
        <v>0</v>
      </c>
      <c r="U23" s="81">
        <f t="shared" si="5"/>
        <v>0</v>
      </c>
      <c r="V23" s="81">
        <f t="shared" si="5"/>
        <v>0</v>
      </c>
      <c r="W23" s="81">
        <f t="shared" si="5"/>
        <v>0</v>
      </c>
      <c r="X23" s="81"/>
      <c r="Y23" s="7">
        <f t="shared" si="7"/>
        <v>0</v>
      </c>
      <c r="Z23" s="103">
        <v>0</v>
      </c>
      <c r="AA23" s="70">
        <v>0</v>
      </c>
      <c r="AB23" s="70">
        <v>0</v>
      </c>
      <c r="AC23" s="70">
        <v>0</v>
      </c>
      <c r="AD23" s="71">
        <v>0</v>
      </c>
      <c r="AE23" s="7"/>
      <c r="AF23" s="103">
        <f t="shared" si="11"/>
        <v>0</v>
      </c>
      <c r="AG23" s="70">
        <f t="shared" si="11"/>
        <v>0</v>
      </c>
      <c r="AH23" s="70">
        <f t="shared" si="8"/>
        <v>0</v>
      </c>
      <c r="AI23" s="70">
        <f t="shared" si="8"/>
        <v>0</v>
      </c>
      <c r="AJ23" s="71">
        <f t="shared" si="9"/>
        <v>0</v>
      </c>
      <c r="AK23" s="7"/>
      <c r="AL23" s="108">
        <f t="shared" si="10"/>
        <v>0</v>
      </c>
      <c r="AM23" s="109">
        <f t="shared" si="10"/>
        <v>0</v>
      </c>
      <c r="AN23" s="109">
        <f t="shared" si="10"/>
        <v>0</v>
      </c>
      <c r="AO23" s="109">
        <f t="shared" si="10"/>
        <v>0</v>
      </c>
      <c r="AP23" s="110">
        <f t="shared" si="10"/>
        <v>0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4" customFormat="1" ht="14.25" customHeight="1">
      <c r="A24" s="199">
        <v>5062</v>
      </c>
      <c r="B24" s="91"/>
      <c r="C24" s="19" t="s">
        <v>34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2">
        <f t="shared" si="0"/>
        <v>0</v>
      </c>
      <c r="J24" s="22">
        <f t="shared" si="1"/>
        <v>0</v>
      </c>
      <c r="K24" s="22">
        <f t="shared" si="2"/>
        <v>0</v>
      </c>
      <c r="L24" s="22">
        <f t="shared" si="3"/>
        <v>0</v>
      </c>
      <c r="M24" s="22">
        <f t="shared" si="4"/>
        <v>0</v>
      </c>
      <c r="N24" s="5">
        <f>SUM(I24:M24)</f>
        <v>0</v>
      </c>
      <c r="O24" s="24">
        <v>0</v>
      </c>
      <c r="P24" s="81">
        <f t="shared" si="5"/>
        <v>0</v>
      </c>
      <c r="Q24" s="81">
        <f t="shared" si="5"/>
        <v>0</v>
      </c>
      <c r="R24" s="81">
        <f t="shared" si="5"/>
        <v>0</v>
      </c>
      <c r="S24" s="81">
        <f t="shared" si="5"/>
        <v>0</v>
      </c>
      <c r="T24" s="81">
        <f t="shared" si="5"/>
        <v>0</v>
      </c>
      <c r="U24" s="81">
        <f t="shared" si="5"/>
        <v>0</v>
      </c>
      <c r="V24" s="81">
        <f t="shared" si="5"/>
        <v>0</v>
      </c>
      <c r="W24" s="81">
        <f t="shared" si="5"/>
        <v>0</v>
      </c>
      <c r="X24" s="81"/>
      <c r="Y24" s="7">
        <f>B24</f>
        <v>0</v>
      </c>
      <c r="Z24" s="103">
        <v>0</v>
      </c>
      <c r="AA24" s="70">
        <v>0</v>
      </c>
      <c r="AB24" s="70">
        <v>0</v>
      </c>
      <c r="AC24" s="70">
        <v>0</v>
      </c>
      <c r="AD24" s="71">
        <v>0</v>
      </c>
      <c r="AE24" s="7"/>
      <c r="AF24" s="103">
        <f>I24+Z24</f>
        <v>0</v>
      </c>
      <c r="AG24" s="70">
        <f>J24+AA24</f>
        <v>0</v>
      </c>
      <c r="AH24" s="70">
        <f>K24+AB24</f>
        <v>0</v>
      </c>
      <c r="AI24" s="70">
        <f>L24+AC24</f>
        <v>0</v>
      </c>
      <c r="AJ24" s="71">
        <f>M24+AD24</f>
        <v>0</v>
      </c>
      <c r="AK24" s="7"/>
      <c r="AL24" s="108">
        <f t="shared" si="10"/>
        <v>0</v>
      </c>
      <c r="AM24" s="109">
        <f t="shared" si="10"/>
        <v>0</v>
      </c>
      <c r="AN24" s="109">
        <f t="shared" si="10"/>
        <v>0</v>
      </c>
      <c r="AO24" s="109">
        <f t="shared" si="10"/>
        <v>0</v>
      </c>
      <c r="AP24" s="110">
        <f t="shared" si="10"/>
        <v>0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</row>
    <row r="25" spans="1:74" s="4" customFormat="1" ht="14.25" customHeight="1" thickBot="1">
      <c r="A25" s="199">
        <v>5062</v>
      </c>
      <c r="B25" s="91"/>
      <c r="C25" s="19" t="s">
        <v>34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2">
        <f t="shared" si="0"/>
        <v>0</v>
      </c>
      <c r="J25" s="22">
        <f t="shared" si="1"/>
        <v>0</v>
      </c>
      <c r="K25" s="22">
        <f t="shared" si="2"/>
        <v>0</v>
      </c>
      <c r="L25" s="22">
        <f t="shared" si="3"/>
        <v>0</v>
      </c>
      <c r="M25" s="22">
        <f t="shared" si="4"/>
        <v>0</v>
      </c>
      <c r="N25" s="5">
        <f>SUM(I25:M25)</f>
        <v>0</v>
      </c>
      <c r="O25" s="24">
        <v>0</v>
      </c>
      <c r="P25" s="81">
        <f t="shared" si="5"/>
        <v>0</v>
      </c>
      <c r="Q25" s="81">
        <f t="shared" si="5"/>
        <v>0</v>
      </c>
      <c r="R25" s="81">
        <f t="shared" si="5"/>
        <v>0</v>
      </c>
      <c r="S25" s="81">
        <f t="shared" si="5"/>
        <v>0</v>
      </c>
      <c r="T25" s="81">
        <f t="shared" si="5"/>
        <v>0</v>
      </c>
      <c r="U25" s="81">
        <f t="shared" si="5"/>
        <v>0</v>
      </c>
      <c r="V25" s="81">
        <f t="shared" si="5"/>
        <v>0</v>
      </c>
      <c r="W25" s="81">
        <f t="shared" si="5"/>
        <v>0</v>
      </c>
      <c r="X25" s="81"/>
      <c r="Y25" s="7">
        <f t="shared" si="7"/>
        <v>0</v>
      </c>
      <c r="Z25" s="104">
        <f>I25*$D$29</f>
        <v>0</v>
      </c>
      <c r="AA25" s="72">
        <f>J25*$D$29</f>
        <v>0</v>
      </c>
      <c r="AB25" s="72">
        <f>K25*$D$29</f>
        <v>0</v>
      </c>
      <c r="AC25" s="72">
        <f>L25*$D$29</f>
        <v>0</v>
      </c>
      <c r="AD25" s="73">
        <f>M25*$D$29</f>
        <v>0</v>
      </c>
      <c r="AE25" s="7"/>
      <c r="AF25" s="104">
        <f t="shared" si="11"/>
        <v>0</v>
      </c>
      <c r="AG25" s="72">
        <f t="shared" si="11"/>
        <v>0</v>
      </c>
      <c r="AH25" s="72">
        <f t="shared" si="8"/>
        <v>0</v>
      </c>
      <c r="AI25" s="72">
        <f t="shared" si="8"/>
        <v>0</v>
      </c>
      <c r="AJ25" s="73">
        <f t="shared" si="9"/>
        <v>0</v>
      </c>
      <c r="AK25" s="7"/>
      <c r="AL25" s="111">
        <f t="shared" si="10"/>
        <v>0</v>
      </c>
      <c r="AM25" s="112">
        <f t="shared" si="10"/>
        <v>0</v>
      </c>
      <c r="AN25" s="112">
        <f t="shared" si="10"/>
        <v>0</v>
      </c>
      <c r="AO25" s="112">
        <f t="shared" si="10"/>
        <v>0</v>
      </c>
      <c r="AP25" s="113">
        <f t="shared" si="10"/>
        <v>0</v>
      </c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1:74" s="4" customFormat="1" ht="15">
      <c r="A26" s="199"/>
      <c r="C26" s="2"/>
      <c r="D26" s="21"/>
      <c r="E26" s="21"/>
      <c r="F26" s="21"/>
      <c r="G26" s="21"/>
      <c r="H26" s="21"/>
      <c r="I26" s="5"/>
      <c r="J26" s="5"/>
      <c r="K26" s="5"/>
      <c r="L26" s="5"/>
      <c r="M26" s="5"/>
      <c r="N26" s="5"/>
      <c r="O26" s="2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</row>
    <row r="27" spans="1:74" s="198" customFormat="1" ht="15">
      <c r="A27" s="199"/>
      <c r="B27" s="216" t="s">
        <v>9</v>
      </c>
      <c r="C27" s="200"/>
      <c r="D27" s="192"/>
      <c r="E27" s="192"/>
      <c r="F27" s="192"/>
      <c r="G27" s="192"/>
      <c r="H27" s="192"/>
      <c r="I27" s="217">
        <f>SUM(I11:I25)</f>
        <v>0</v>
      </c>
      <c r="J27" s="217">
        <f>SUM(J11:J25)</f>
        <v>0</v>
      </c>
      <c r="K27" s="217">
        <f>SUM(K11:K25)</f>
        <v>0</v>
      </c>
      <c r="L27" s="217">
        <f>SUM(L11:L25)</f>
        <v>0</v>
      </c>
      <c r="M27" s="217">
        <f>SUM(M11:M25)</f>
        <v>0</v>
      </c>
      <c r="N27" s="217">
        <f>SUM(I27:M27)</f>
        <v>0</v>
      </c>
      <c r="O27" s="195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</row>
    <row r="28" spans="1:74" s="198" customFormat="1" ht="15.75" thickBot="1">
      <c r="A28" s="199">
        <v>5190</v>
      </c>
      <c r="B28" s="200" t="s">
        <v>24</v>
      </c>
      <c r="C28" s="200"/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I28" s="230">
        <f>(I27-I23-I24-I25)*D28</f>
        <v>0</v>
      </c>
      <c r="J28" s="230">
        <f>(J27-J23-J24-J25)*E28</f>
        <v>0</v>
      </c>
      <c r="K28" s="230">
        <f>(K27-K23-K24-K25)*F28</f>
        <v>0</v>
      </c>
      <c r="L28" s="230">
        <f>(L27-L23-L24-L25)*G28</f>
        <v>0</v>
      </c>
      <c r="M28" s="230">
        <f>(M27-M23-M24-M25)*H28</f>
        <v>0</v>
      </c>
      <c r="N28" s="217">
        <f>SUM(I28:M28)</f>
        <v>0</v>
      </c>
      <c r="O28" s="219"/>
      <c r="P28" s="220"/>
      <c r="Q28" s="220"/>
      <c r="R28" s="220"/>
      <c r="S28" s="220"/>
      <c r="T28" s="220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</row>
    <row r="29" spans="1:74" s="198" customFormat="1" ht="15">
      <c r="A29" s="199">
        <v>5191</v>
      </c>
      <c r="B29" s="200" t="s">
        <v>23</v>
      </c>
      <c r="C29" s="200"/>
      <c r="D29" s="218">
        <v>0</v>
      </c>
      <c r="E29" s="218">
        <v>0</v>
      </c>
      <c r="F29" s="218">
        <v>0</v>
      </c>
      <c r="G29" s="218">
        <v>0</v>
      </c>
      <c r="H29" s="218">
        <v>0</v>
      </c>
      <c r="I29" s="230">
        <f>(I24+I25)*D29</f>
        <v>0</v>
      </c>
      <c r="J29" s="230">
        <f>(J24+J25)*E29</f>
        <v>0</v>
      </c>
      <c r="K29" s="230">
        <f>(K24+K25)*F29</f>
        <v>0</v>
      </c>
      <c r="L29" s="230">
        <f>(L24+L25)*G29</f>
        <v>0</v>
      </c>
      <c r="M29" s="230">
        <f>(M24+M25)*H29</f>
        <v>0</v>
      </c>
      <c r="N29" s="217">
        <f>SUM(I29:M29)</f>
        <v>0</v>
      </c>
      <c r="O29" s="234" t="s">
        <v>55</v>
      </c>
      <c r="P29" s="235"/>
      <c r="Q29" s="235"/>
      <c r="R29" s="235"/>
      <c r="S29" s="235"/>
      <c r="T29" s="23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</row>
    <row r="30" spans="1:74" s="225" customFormat="1" ht="15">
      <c r="A30" s="199"/>
      <c r="B30" s="216" t="s">
        <v>10</v>
      </c>
      <c r="C30" s="221"/>
      <c r="D30" s="222"/>
      <c r="E30" s="222"/>
      <c r="F30" s="222"/>
      <c r="G30" s="222"/>
      <c r="H30" s="222"/>
      <c r="I30" s="194">
        <f>SUM(I27:I29)</f>
        <v>0</v>
      </c>
      <c r="J30" s="194">
        <f>SUM(J27:J29)</f>
        <v>0</v>
      </c>
      <c r="K30" s="194">
        <f>SUM(K27:K29)</f>
        <v>0</v>
      </c>
      <c r="L30" s="194">
        <f>SUM(L27:L29)</f>
        <v>0</v>
      </c>
      <c r="M30" s="194">
        <f>SUM(M27:M29)</f>
        <v>0</v>
      </c>
      <c r="N30" s="194">
        <f>SUM(I30:M30)</f>
        <v>0</v>
      </c>
      <c r="O30" s="213"/>
      <c r="P30" s="214" t="s">
        <v>63</v>
      </c>
      <c r="Q30" s="214" t="s">
        <v>65</v>
      </c>
      <c r="R30" s="214" t="s">
        <v>67</v>
      </c>
      <c r="S30" s="214" t="s">
        <v>70</v>
      </c>
      <c r="T30" s="215" t="s">
        <v>71</v>
      </c>
      <c r="U30" s="214"/>
      <c r="V30" s="214"/>
      <c r="W30" s="214"/>
      <c r="X30" s="214"/>
      <c r="Y30" s="214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</row>
    <row r="31" spans="1:74" s="4" customFormat="1" ht="15">
      <c r="A31" s="199"/>
      <c r="B31" s="2"/>
      <c r="C31" s="2"/>
      <c r="D31" s="21"/>
      <c r="E31" s="21"/>
      <c r="F31" s="21"/>
      <c r="G31" s="21"/>
      <c r="H31" s="21"/>
      <c r="I31" s="5"/>
      <c r="J31" s="5"/>
      <c r="K31" s="5"/>
      <c r="L31" s="5"/>
      <c r="M31" s="5"/>
      <c r="N31" s="5"/>
      <c r="O31" s="68" t="str">
        <f aca="true" t="shared" si="13" ref="O31:O43">B11</f>
        <v>Name</v>
      </c>
      <c r="P31" s="69">
        <f aca="true" t="shared" si="14" ref="P31:P43">($O11/12*$D$115)+($P11/12*$D$116)</f>
        <v>203700</v>
      </c>
      <c r="Q31" s="69">
        <f aca="true" t="shared" si="15" ref="Q31:Q43">($P11/12*$E$115)+($Q11/12*$E$116)</f>
        <v>203700</v>
      </c>
      <c r="R31" s="69">
        <f aca="true" t="shared" si="16" ref="R31:R43">($Q11/12*$F$115)+($R11/12*$F$116)</f>
        <v>203700</v>
      </c>
      <c r="S31" s="69">
        <f aca="true" t="shared" si="17" ref="S31:S43">($R11/12*$G$115)+($S11/12*$G$116)</f>
        <v>203700</v>
      </c>
      <c r="T31" s="93">
        <f aca="true" t="shared" si="18" ref="T31:T43">($S11/12*$H$115)+($T11/12*$H$116)</f>
        <v>203700</v>
      </c>
      <c r="U31" s="66"/>
      <c r="V31" s="66"/>
      <c r="W31" s="66"/>
      <c r="X31" s="66"/>
      <c r="Y31" s="66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1:74" s="134" customFormat="1" ht="15.75" customHeight="1">
      <c r="A32" s="199"/>
      <c r="B32" s="120" t="s">
        <v>11</v>
      </c>
      <c r="C32" s="127"/>
      <c r="D32" s="128"/>
      <c r="E32" s="128"/>
      <c r="F32" s="128"/>
      <c r="G32" s="128"/>
      <c r="H32" s="128"/>
      <c r="I32" s="129"/>
      <c r="J32" s="129"/>
      <c r="K32" s="129"/>
      <c r="L32" s="129"/>
      <c r="M32" s="129"/>
      <c r="N32" s="129"/>
      <c r="O32" s="130">
        <f t="shared" si="13"/>
        <v>0</v>
      </c>
      <c r="P32" s="131">
        <f t="shared" si="14"/>
        <v>0</v>
      </c>
      <c r="Q32" s="131">
        <f t="shared" si="15"/>
        <v>0</v>
      </c>
      <c r="R32" s="131">
        <f t="shared" si="16"/>
        <v>0</v>
      </c>
      <c r="S32" s="131">
        <f t="shared" si="17"/>
        <v>0</v>
      </c>
      <c r="T32" s="132">
        <f t="shared" si="18"/>
        <v>0</v>
      </c>
      <c r="U32" s="133"/>
      <c r="V32" s="133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</row>
    <row r="33" spans="1:74" s="4" customFormat="1" ht="14.25" customHeight="1">
      <c r="A33" s="199"/>
      <c r="B33" s="17"/>
      <c r="C33" s="2"/>
      <c r="D33" s="21"/>
      <c r="E33" s="21"/>
      <c r="F33" s="21"/>
      <c r="G33" s="21"/>
      <c r="H33" s="21"/>
      <c r="I33" s="5"/>
      <c r="J33" s="5"/>
      <c r="K33" s="5"/>
      <c r="L33" s="5"/>
      <c r="M33" s="5"/>
      <c r="N33" s="5"/>
      <c r="O33" s="68">
        <f t="shared" si="13"/>
        <v>0</v>
      </c>
      <c r="P33" s="69">
        <f t="shared" si="14"/>
        <v>0</v>
      </c>
      <c r="Q33" s="69">
        <f t="shared" si="15"/>
        <v>0</v>
      </c>
      <c r="R33" s="69">
        <f t="shared" si="16"/>
        <v>0</v>
      </c>
      <c r="S33" s="69">
        <f t="shared" si="17"/>
        <v>0</v>
      </c>
      <c r="T33" s="93">
        <f t="shared" si="18"/>
        <v>0</v>
      </c>
      <c r="U33" s="66"/>
      <c r="V33" s="6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1:74" s="149" customFormat="1" ht="14.25" customHeight="1">
      <c r="A34" s="199"/>
      <c r="B34" s="135" t="s">
        <v>115</v>
      </c>
      <c r="C34" s="143"/>
      <c r="D34" s="144"/>
      <c r="E34" s="144"/>
      <c r="F34" s="144"/>
      <c r="G34" s="144"/>
      <c r="H34" s="144"/>
      <c r="I34" s="155"/>
      <c r="J34" s="155"/>
      <c r="K34" s="155"/>
      <c r="L34" s="155"/>
      <c r="M34" s="155"/>
      <c r="N34" s="145"/>
      <c r="O34" s="151">
        <f t="shared" si="13"/>
        <v>0</v>
      </c>
      <c r="P34" s="152">
        <f t="shared" si="14"/>
        <v>0</v>
      </c>
      <c r="Q34" s="152">
        <f t="shared" si="15"/>
        <v>0</v>
      </c>
      <c r="R34" s="152">
        <f t="shared" si="16"/>
        <v>0</v>
      </c>
      <c r="S34" s="152">
        <f t="shared" si="17"/>
        <v>0</v>
      </c>
      <c r="T34" s="153">
        <f t="shared" si="18"/>
        <v>0</v>
      </c>
      <c r="U34" s="154"/>
      <c r="V34" s="154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</row>
    <row r="35" spans="1:74" s="4" customFormat="1" ht="14.25" customHeight="1">
      <c r="A35" s="199">
        <v>5319</v>
      </c>
      <c r="B35" s="2" t="s">
        <v>12</v>
      </c>
      <c r="C35" s="59"/>
      <c r="D35" s="21"/>
      <c r="E35" s="21"/>
      <c r="F35" s="21"/>
      <c r="G35" s="21"/>
      <c r="H35" s="21"/>
      <c r="I35" s="82">
        <v>0</v>
      </c>
      <c r="J35" s="89">
        <v>0</v>
      </c>
      <c r="K35" s="89">
        <v>0</v>
      </c>
      <c r="L35" s="89">
        <v>0</v>
      </c>
      <c r="M35" s="89">
        <v>0</v>
      </c>
      <c r="N35" s="5">
        <f>SUM(I35:M35)</f>
        <v>0</v>
      </c>
      <c r="O35" s="68">
        <f t="shared" si="13"/>
        <v>0</v>
      </c>
      <c r="P35" s="69">
        <f t="shared" si="14"/>
        <v>0</v>
      </c>
      <c r="Q35" s="69">
        <f t="shared" si="15"/>
        <v>0</v>
      </c>
      <c r="R35" s="69">
        <f t="shared" si="16"/>
        <v>0</v>
      </c>
      <c r="S35" s="69">
        <f t="shared" si="17"/>
        <v>0</v>
      </c>
      <c r="T35" s="93">
        <f t="shared" si="18"/>
        <v>0</v>
      </c>
      <c r="U35" s="66"/>
      <c r="V35" s="66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1:74" s="33" customFormat="1" ht="14.25" customHeight="1">
      <c r="A36" s="199"/>
      <c r="B36" s="36" t="s">
        <v>13</v>
      </c>
      <c r="C36" s="27"/>
      <c r="D36" s="28"/>
      <c r="E36" s="28"/>
      <c r="F36" s="28"/>
      <c r="G36" s="28"/>
      <c r="H36" s="28"/>
      <c r="I36" s="30">
        <f>SUM(I35)</f>
        <v>0</v>
      </c>
      <c r="J36" s="30">
        <f>SUM(J35)</f>
        <v>0</v>
      </c>
      <c r="K36" s="30">
        <f>SUM(K35)</f>
        <v>0</v>
      </c>
      <c r="L36" s="30">
        <f>SUM(L35)</f>
        <v>0</v>
      </c>
      <c r="M36" s="30">
        <f>SUM(M35)</f>
        <v>0</v>
      </c>
      <c r="N36" s="30">
        <f>SUM(I36:M36)</f>
        <v>0</v>
      </c>
      <c r="O36" s="68">
        <f t="shared" si="13"/>
        <v>0</v>
      </c>
      <c r="P36" s="69">
        <f t="shared" si="14"/>
        <v>0</v>
      </c>
      <c r="Q36" s="69">
        <f t="shared" si="15"/>
        <v>0</v>
      </c>
      <c r="R36" s="69">
        <f t="shared" si="16"/>
        <v>0</v>
      </c>
      <c r="S36" s="69">
        <f t="shared" si="17"/>
        <v>0</v>
      </c>
      <c r="T36" s="93">
        <f t="shared" si="18"/>
        <v>0</v>
      </c>
      <c r="U36" s="67"/>
      <c r="V36" s="67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</row>
    <row r="37" spans="1:74" s="33" customFormat="1" ht="14.25" customHeight="1">
      <c r="A37" s="199"/>
      <c r="B37" s="27"/>
      <c r="C37" s="27"/>
      <c r="D37" s="28"/>
      <c r="E37" s="28"/>
      <c r="F37" s="28"/>
      <c r="G37" s="28"/>
      <c r="H37" s="28"/>
      <c r="I37" s="37"/>
      <c r="J37" s="37"/>
      <c r="K37" s="37"/>
      <c r="L37" s="37"/>
      <c r="M37" s="37"/>
      <c r="N37" s="37"/>
      <c r="O37" s="68">
        <f t="shared" si="13"/>
        <v>0</v>
      </c>
      <c r="P37" s="69">
        <f t="shared" si="14"/>
        <v>0</v>
      </c>
      <c r="Q37" s="69">
        <f t="shared" si="15"/>
        <v>0</v>
      </c>
      <c r="R37" s="69">
        <f t="shared" si="16"/>
        <v>0</v>
      </c>
      <c r="S37" s="69">
        <f t="shared" si="17"/>
        <v>0</v>
      </c>
      <c r="T37" s="93">
        <f t="shared" si="18"/>
        <v>0</v>
      </c>
      <c r="U37" s="67"/>
      <c r="V37" s="67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</row>
    <row r="38" spans="1:74" s="149" customFormat="1" ht="14.25" customHeight="1">
      <c r="A38" s="199"/>
      <c r="B38" s="135" t="s">
        <v>116</v>
      </c>
      <c r="C38" s="143"/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N38" s="145"/>
      <c r="O38" s="151">
        <f t="shared" si="13"/>
        <v>0</v>
      </c>
      <c r="P38" s="152">
        <f t="shared" si="14"/>
        <v>0</v>
      </c>
      <c r="Q38" s="152">
        <f t="shared" si="15"/>
        <v>0</v>
      </c>
      <c r="R38" s="152">
        <f t="shared" si="16"/>
        <v>0</v>
      </c>
      <c r="S38" s="152">
        <f t="shared" si="17"/>
        <v>0</v>
      </c>
      <c r="T38" s="153">
        <f t="shared" si="18"/>
        <v>0</v>
      </c>
      <c r="U38" s="154"/>
      <c r="V38" s="154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</row>
    <row r="39" spans="1:74" s="4" customFormat="1" ht="14.25" customHeight="1">
      <c r="A39" s="199">
        <v>1872</v>
      </c>
      <c r="B39" s="2" t="s">
        <v>50</v>
      </c>
      <c r="C39" s="2"/>
      <c r="D39" s="21"/>
      <c r="E39" s="21"/>
      <c r="F39" s="21"/>
      <c r="G39" s="21"/>
      <c r="H39" s="21"/>
      <c r="I39" s="35">
        <v>0</v>
      </c>
      <c r="J39" s="89">
        <v>0</v>
      </c>
      <c r="K39" s="89">
        <v>0</v>
      </c>
      <c r="L39" s="89">
        <v>0</v>
      </c>
      <c r="M39" s="89">
        <v>0</v>
      </c>
      <c r="N39" s="5">
        <f>SUM(I39:M39)</f>
        <v>0</v>
      </c>
      <c r="O39" s="68">
        <f t="shared" si="13"/>
        <v>0</v>
      </c>
      <c r="P39" s="69">
        <f t="shared" si="14"/>
        <v>0</v>
      </c>
      <c r="Q39" s="69">
        <f t="shared" si="15"/>
        <v>0</v>
      </c>
      <c r="R39" s="69">
        <f t="shared" si="16"/>
        <v>0</v>
      </c>
      <c r="S39" s="69">
        <f t="shared" si="17"/>
        <v>0</v>
      </c>
      <c r="T39" s="93">
        <f t="shared" si="18"/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</row>
    <row r="40" spans="1:74" s="4" customFormat="1" ht="14.25" customHeight="1">
      <c r="A40" s="199">
        <v>1872</v>
      </c>
      <c r="B40" s="2" t="s">
        <v>14</v>
      </c>
      <c r="C40" s="2"/>
      <c r="D40" s="21"/>
      <c r="E40" s="21"/>
      <c r="F40" s="21"/>
      <c r="G40" s="21"/>
      <c r="H40" s="21"/>
      <c r="I40" s="35">
        <v>0</v>
      </c>
      <c r="J40" s="89">
        <v>0</v>
      </c>
      <c r="K40" s="89">
        <v>0</v>
      </c>
      <c r="L40" s="89">
        <v>0</v>
      </c>
      <c r="M40" s="89">
        <v>0</v>
      </c>
      <c r="N40" s="5">
        <f>SUM(I40:M40)</f>
        <v>0</v>
      </c>
      <c r="O40" s="68">
        <f t="shared" si="13"/>
        <v>0</v>
      </c>
      <c r="P40" s="69">
        <f t="shared" si="14"/>
        <v>0</v>
      </c>
      <c r="Q40" s="69">
        <f t="shared" si="15"/>
        <v>0</v>
      </c>
      <c r="R40" s="69">
        <f t="shared" si="16"/>
        <v>0</v>
      </c>
      <c r="S40" s="69">
        <f t="shared" si="17"/>
        <v>0</v>
      </c>
      <c r="T40" s="93">
        <f t="shared" si="18"/>
        <v>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</row>
    <row r="41" spans="1:74" s="33" customFormat="1" ht="14.25" customHeight="1">
      <c r="A41" s="199"/>
      <c r="B41" s="36" t="s">
        <v>15</v>
      </c>
      <c r="C41" s="27"/>
      <c r="D41" s="28"/>
      <c r="E41" s="28"/>
      <c r="F41" s="28"/>
      <c r="G41" s="28"/>
      <c r="H41" s="28"/>
      <c r="I41" s="30">
        <f>SUM(I39:I40)</f>
        <v>0</v>
      </c>
      <c r="J41" s="30">
        <f>SUM(J39:J40)</f>
        <v>0</v>
      </c>
      <c r="K41" s="30">
        <f>SUM(K39:K40)</f>
        <v>0</v>
      </c>
      <c r="L41" s="30">
        <f>SUM(L39:L40)</f>
        <v>0</v>
      </c>
      <c r="M41" s="30">
        <f>SUM(M39:M40)</f>
        <v>0</v>
      </c>
      <c r="N41" s="30">
        <f>SUM(I41:M41)</f>
        <v>0</v>
      </c>
      <c r="O41" s="68">
        <f t="shared" si="13"/>
        <v>0</v>
      </c>
      <c r="P41" s="69">
        <f t="shared" si="14"/>
        <v>0</v>
      </c>
      <c r="Q41" s="69">
        <f t="shared" si="15"/>
        <v>0</v>
      </c>
      <c r="R41" s="69">
        <f t="shared" si="16"/>
        <v>0</v>
      </c>
      <c r="S41" s="69">
        <f t="shared" si="17"/>
        <v>0</v>
      </c>
      <c r="T41" s="93">
        <f t="shared" si="18"/>
        <v>0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</row>
    <row r="42" spans="1:74" s="33" customFormat="1" ht="14.25" customHeight="1">
      <c r="A42" s="199"/>
      <c r="B42" s="27"/>
      <c r="C42" s="27"/>
      <c r="D42" s="28"/>
      <c r="E42" s="28"/>
      <c r="F42" s="28"/>
      <c r="G42" s="28"/>
      <c r="H42" s="28"/>
      <c r="I42" s="37"/>
      <c r="J42" s="37"/>
      <c r="K42" s="37"/>
      <c r="L42" s="37"/>
      <c r="M42" s="37"/>
      <c r="N42" s="37"/>
      <c r="O42" s="68">
        <f t="shared" si="13"/>
        <v>0</v>
      </c>
      <c r="P42" s="69">
        <f t="shared" si="14"/>
        <v>0</v>
      </c>
      <c r="Q42" s="69">
        <f t="shared" si="15"/>
        <v>0</v>
      </c>
      <c r="R42" s="69">
        <f t="shared" si="16"/>
        <v>0</v>
      </c>
      <c r="S42" s="69">
        <f t="shared" si="17"/>
        <v>0</v>
      </c>
      <c r="T42" s="93">
        <f t="shared" si="18"/>
        <v>0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</row>
    <row r="43" spans="1:74" s="149" customFormat="1" ht="14.25" customHeight="1">
      <c r="A43" s="199"/>
      <c r="B43" s="135" t="s">
        <v>16</v>
      </c>
      <c r="D43" s="143"/>
      <c r="E43" s="144"/>
      <c r="F43" s="144"/>
      <c r="G43" s="144"/>
      <c r="H43" s="144"/>
      <c r="I43" s="145"/>
      <c r="J43" s="145"/>
      <c r="K43" s="145"/>
      <c r="L43" s="145"/>
      <c r="M43" s="145"/>
      <c r="N43" s="145"/>
      <c r="O43" s="151">
        <f t="shared" si="13"/>
        <v>0</v>
      </c>
      <c r="P43" s="152">
        <f t="shared" si="14"/>
        <v>0</v>
      </c>
      <c r="Q43" s="152">
        <f t="shared" si="15"/>
        <v>0</v>
      </c>
      <c r="R43" s="152">
        <f t="shared" si="16"/>
        <v>0</v>
      </c>
      <c r="S43" s="152">
        <f t="shared" si="17"/>
        <v>0</v>
      </c>
      <c r="T43" s="153">
        <f t="shared" si="18"/>
        <v>0</v>
      </c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</row>
    <row r="44" spans="1:74" s="4" customFormat="1" ht="15" customHeight="1" thickBot="1">
      <c r="A44" s="199">
        <v>5228</v>
      </c>
      <c r="B44" s="11"/>
      <c r="C44" s="86"/>
      <c r="E44" s="21"/>
      <c r="F44" s="21"/>
      <c r="G44" s="21"/>
      <c r="H44" s="21"/>
      <c r="I44" s="35">
        <v>0</v>
      </c>
      <c r="J44" s="89">
        <v>0</v>
      </c>
      <c r="K44" s="89">
        <v>0</v>
      </c>
      <c r="L44" s="89">
        <v>0</v>
      </c>
      <c r="M44" s="89">
        <v>0</v>
      </c>
      <c r="N44" s="5">
        <f aca="true" t="shared" si="19" ref="N44:N51">SUM(I44:M44)</f>
        <v>0</v>
      </c>
      <c r="O44" s="100">
        <f>B25</f>
        <v>0</v>
      </c>
      <c r="P44" s="101">
        <f>($O25/12*$D$115)+($P25/12*$D$116)</f>
        <v>0</v>
      </c>
      <c r="Q44" s="101">
        <f>($P25/12*$E$115)+($Q25/12*$E$116)</f>
        <v>0</v>
      </c>
      <c r="R44" s="101">
        <f>($Q25/12*$F$115)+($R25/12*$F$116)</f>
        <v>0</v>
      </c>
      <c r="S44" s="101">
        <f>($R25/12*$G$115)+($S25/12*$G$116)</f>
        <v>0</v>
      </c>
      <c r="T44" s="102">
        <f>($S25/12*$H$115)+($T25/12*$H$116)</f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</row>
    <row r="45" spans="1:74" s="4" customFormat="1" ht="14.25" customHeight="1">
      <c r="A45" s="199">
        <v>5229</v>
      </c>
      <c r="B45" s="11"/>
      <c r="C45" s="2"/>
      <c r="D45" s="21"/>
      <c r="E45" s="8"/>
      <c r="F45" s="86"/>
      <c r="G45" s="21"/>
      <c r="H45" s="21"/>
      <c r="I45" s="35">
        <v>0</v>
      </c>
      <c r="J45" s="89">
        <v>0</v>
      </c>
      <c r="K45" s="89">
        <v>0</v>
      </c>
      <c r="L45" s="89">
        <v>0</v>
      </c>
      <c r="M45" s="89">
        <v>0</v>
      </c>
      <c r="N45" s="5">
        <f t="shared" si="19"/>
        <v>0</v>
      </c>
      <c r="O45" s="2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</row>
    <row r="46" spans="1:74" s="4" customFormat="1" ht="14.25" customHeight="1">
      <c r="A46" s="199">
        <v>5231</v>
      </c>
      <c r="B46" s="9" t="s">
        <v>90</v>
      </c>
      <c r="C46" s="2"/>
      <c r="D46" s="21"/>
      <c r="E46" s="8"/>
      <c r="F46" s="86"/>
      <c r="G46" s="21"/>
      <c r="H46" s="21"/>
      <c r="I46" s="35">
        <v>0</v>
      </c>
      <c r="J46" s="89">
        <v>0</v>
      </c>
      <c r="K46" s="89">
        <v>0</v>
      </c>
      <c r="L46" s="89">
        <v>0</v>
      </c>
      <c r="M46" s="89">
        <v>0</v>
      </c>
      <c r="N46" s="5">
        <f t="shared" si="19"/>
        <v>0</v>
      </c>
      <c r="O46" s="2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</row>
    <row r="47" spans="1:74" s="4" customFormat="1" ht="14.25" customHeight="1">
      <c r="A47" s="199">
        <v>5233</v>
      </c>
      <c r="B47" s="9" t="s">
        <v>91</v>
      </c>
      <c r="C47" s="2"/>
      <c r="D47" s="21"/>
      <c r="E47" s="8"/>
      <c r="F47" s="86"/>
      <c r="G47" s="21"/>
      <c r="H47" s="21"/>
      <c r="I47" s="35">
        <v>0</v>
      </c>
      <c r="J47" s="89">
        <v>0</v>
      </c>
      <c r="K47" s="89">
        <v>0</v>
      </c>
      <c r="L47" s="89">
        <v>0</v>
      </c>
      <c r="M47" s="89">
        <v>0</v>
      </c>
      <c r="N47" s="5">
        <f t="shared" si="19"/>
        <v>0</v>
      </c>
      <c r="O47" s="2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</row>
    <row r="48" spans="1:74" s="4" customFormat="1" ht="14.25" customHeight="1">
      <c r="A48" s="199"/>
      <c r="B48" s="11"/>
      <c r="C48" s="2"/>
      <c r="D48" s="21"/>
      <c r="E48" s="8"/>
      <c r="F48" s="86"/>
      <c r="G48" s="21"/>
      <c r="H48" s="21"/>
      <c r="I48" s="35">
        <v>0</v>
      </c>
      <c r="J48" s="89">
        <v>0</v>
      </c>
      <c r="K48" s="89">
        <v>0</v>
      </c>
      <c r="L48" s="89">
        <v>0</v>
      </c>
      <c r="M48" s="89">
        <v>0</v>
      </c>
      <c r="N48" s="5">
        <f t="shared" si="19"/>
        <v>0</v>
      </c>
      <c r="O48" s="2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</row>
    <row r="49" spans="1:74" s="4" customFormat="1" ht="14.25" customHeight="1">
      <c r="A49" s="199"/>
      <c r="B49" s="11"/>
      <c r="C49" s="2"/>
      <c r="D49" s="21"/>
      <c r="E49" s="8"/>
      <c r="F49" s="86"/>
      <c r="G49" s="21"/>
      <c r="H49" s="21"/>
      <c r="I49" s="35">
        <v>0</v>
      </c>
      <c r="J49" s="89">
        <v>0</v>
      </c>
      <c r="K49" s="89">
        <v>0</v>
      </c>
      <c r="L49" s="89">
        <v>0</v>
      </c>
      <c r="M49" s="89">
        <v>0</v>
      </c>
      <c r="N49" s="5">
        <f t="shared" si="19"/>
        <v>0</v>
      </c>
      <c r="O49" s="2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</row>
    <row r="50" spans="1:74" s="4" customFormat="1" ht="14.25" customHeight="1">
      <c r="A50" s="199"/>
      <c r="B50" s="11"/>
      <c r="C50" s="2"/>
      <c r="D50" s="21"/>
      <c r="E50" s="21"/>
      <c r="F50" s="21"/>
      <c r="G50" s="21"/>
      <c r="H50" s="21"/>
      <c r="I50" s="35">
        <v>0</v>
      </c>
      <c r="J50" s="89">
        <v>0</v>
      </c>
      <c r="K50" s="89">
        <v>0</v>
      </c>
      <c r="L50" s="89">
        <v>0</v>
      </c>
      <c r="M50" s="89">
        <v>0</v>
      </c>
      <c r="N50" s="5">
        <f t="shared" si="19"/>
        <v>0</v>
      </c>
      <c r="O50" s="2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</row>
    <row r="51" spans="1:74" s="4" customFormat="1" ht="14.25" customHeight="1">
      <c r="A51" s="199"/>
      <c r="B51" s="34"/>
      <c r="C51" s="2"/>
      <c r="D51" s="21"/>
      <c r="E51" s="21"/>
      <c r="F51" s="21"/>
      <c r="G51" s="21"/>
      <c r="H51" s="21"/>
      <c r="I51" s="35">
        <v>0</v>
      </c>
      <c r="J51" s="89">
        <v>0</v>
      </c>
      <c r="K51" s="89">
        <v>0</v>
      </c>
      <c r="L51" s="89">
        <v>0</v>
      </c>
      <c r="M51" s="89">
        <v>0</v>
      </c>
      <c r="N51" s="5">
        <f t="shared" si="19"/>
        <v>0</v>
      </c>
      <c r="O51" s="2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</row>
    <row r="52" spans="1:74" s="33" customFormat="1" ht="14.25" customHeight="1">
      <c r="A52" s="199"/>
      <c r="B52" s="36" t="s">
        <v>17</v>
      </c>
      <c r="C52" s="27"/>
      <c r="D52" s="28"/>
      <c r="E52" s="28"/>
      <c r="F52" s="28"/>
      <c r="G52" s="28"/>
      <c r="H52" s="28"/>
      <c r="I52" s="30">
        <f>SUM(I44:I51)</f>
        <v>0</v>
      </c>
      <c r="J52" s="30">
        <f>SUM(J44:J51)</f>
        <v>0</v>
      </c>
      <c r="K52" s="30">
        <f>SUM(K44:K51)</f>
        <v>0</v>
      </c>
      <c r="L52" s="30">
        <f>SUM(L44:L51)</f>
        <v>0</v>
      </c>
      <c r="M52" s="30">
        <f>SUM(M44:M51)</f>
        <v>0</v>
      </c>
      <c r="N52" s="30">
        <f>SUM(I52:M52)</f>
        <v>0</v>
      </c>
      <c r="O52" s="32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</row>
    <row r="53" spans="1:74" s="4" customFormat="1" ht="15" customHeight="1">
      <c r="A53" s="199"/>
      <c r="B53" s="2"/>
      <c r="C53" s="2"/>
      <c r="D53" s="21"/>
      <c r="E53" s="21"/>
      <c r="F53" s="21"/>
      <c r="G53" s="21"/>
      <c r="H53" s="21"/>
      <c r="I53" s="5"/>
      <c r="J53" s="5"/>
      <c r="K53" s="5"/>
      <c r="L53" s="5"/>
      <c r="M53" s="5"/>
      <c r="N53" s="5"/>
      <c r="O53" s="2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</row>
    <row r="54" spans="1:74" s="149" customFormat="1" ht="14.25" customHeight="1">
      <c r="A54" s="199"/>
      <c r="B54" s="142" t="s">
        <v>18</v>
      </c>
      <c r="C54" s="143"/>
      <c r="D54" s="144"/>
      <c r="E54" s="144"/>
      <c r="F54" s="144"/>
      <c r="G54" s="144"/>
      <c r="H54" s="144"/>
      <c r="I54" s="145"/>
      <c r="J54" s="145"/>
      <c r="K54" s="145"/>
      <c r="L54" s="145"/>
      <c r="M54" s="145"/>
      <c r="N54" s="145"/>
      <c r="O54" s="146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</row>
    <row r="55" spans="1:74" s="4" customFormat="1" ht="14.25" customHeight="1">
      <c r="A55" s="199">
        <v>5200</v>
      </c>
      <c r="B55" s="2" t="s">
        <v>51</v>
      </c>
      <c r="C55" s="2" t="s">
        <v>33</v>
      </c>
      <c r="D55" s="21"/>
      <c r="E55" s="21"/>
      <c r="F55" s="21"/>
      <c r="G55" s="21"/>
      <c r="H55" s="21"/>
      <c r="I55" s="74">
        <v>0</v>
      </c>
      <c r="J55" s="90">
        <v>0</v>
      </c>
      <c r="K55" s="90">
        <v>0</v>
      </c>
      <c r="L55" s="90">
        <v>0</v>
      </c>
      <c r="M55" s="90">
        <v>0</v>
      </c>
      <c r="N55" s="5">
        <f>SUM(I55:M55)</f>
        <v>0</v>
      </c>
      <c r="O55" s="2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</row>
    <row r="56" spans="1:74" s="4" customFormat="1" ht="14.25" customHeight="1">
      <c r="A56" s="199">
        <v>5209</v>
      </c>
      <c r="B56" s="2" t="s">
        <v>56</v>
      </c>
      <c r="C56" s="2"/>
      <c r="D56" s="21"/>
      <c r="E56" s="21"/>
      <c r="F56" s="21"/>
      <c r="G56" s="21"/>
      <c r="H56" s="21"/>
      <c r="I56" s="74">
        <v>0</v>
      </c>
      <c r="J56" s="90">
        <v>0</v>
      </c>
      <c r="K56" s="90">
        <v>0</v>
      </c>
      <c r="L56" s="90">
        <v>0</v>
      </c>
      <c r="M56" s="90">
        <v>0</v>
      </c>
      <c r="N56" s="5">
        <f>SUM(I56:M56)</f>
        <v>0</v>
      </c>
      <c r="O56" s="2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</row>
    <row r="57" spans="1:74" s="33" customFormat="1" ht="14.25" customHeight="1">
      <c r="A57" s="199"/>
      <c r="B57" s="36" t="s">
        <v>19</v>
      </c>
      <c r="C57" s="27"/>
      <c r="D57" s="28"/>
      <c r="E57" s="28"/>
      <c r="F57" s="28"/>
      <c r="G57" s="28"/>
      <c r="H57" s="28"/>
      <c r="I57" s="29">
        <f>SUM(I55:I56)</f>
        <v>0</v>
      </c>
      <c r="J57" s="29">
        <f>SUM(J55:J56)</f>
        <v>0</v>
      </c>
      <c r="K57" s="29">
        <f>SUM(K55:K56)</f>
        <v>0</v>
      </c>
      <c r="L57" s="29">
        <f>SUM(L55:L56)</f>
        <v>0</v>
      </c>
      <c r="M57" s="29">
        <f>SUM(M55:M56)</f>
        <v>0</v>
      </c>
      <c r="N57" s="30">
        <f>SUM(I57:M57)</f>
        <v>0</v>
      </c>
      <c r="O57" s="32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</row>
    <row r="58" spans="1:74" s="4" customFormat="1" ht="14.25" customHeight="1">
      <c r="A58" s="199"/>
      <c r="C58" s="2"/>
      <c r="D58" s="21"/>
      <c r="E58" s="21"/>
      <c r="F58" s="21"/>
      <c r="G58" s="21"/>
      <c r="H58" s="21"/>
      <c r="I58" s="38"/>
      <c r="J58" s="38"/>
      <c r="K58" s="38"/>
      <c r="L58" s="38"/>
      <c r="M58" s="38"/>
      <c r="N58" s="5"/>
      <c r="O58" s="2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</row>
    <row r="59" spans="1:74" s="149" customFormat="1" ht="14.25" customHeight="1">
      <c r="A59" s="199"/>
      <c r="B59" s="135" t="s">
        <v>20</v>
      </c>
      <c r="C59" s="143"/>
      <c r="D59" s="144"/>
      <c r="E59" s="144"/>
      <c r="F59" s="144"/>
      <c r="G59" s="144"/>
      <c r="H59" s="144"/>
      <c r="I59" s="145"/>
      <c r="J59" s="145"/>
      <c r="K59" s="145"/>
      <c r="L59" s="145"/>
      <c r="M59" s="145"/>
      <c r="N59" s="145"/>
      <c r="O59" s="146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</row>
    <row r="60" spans="1:74" s="4" customFormat="1" ht="13.5" customHeight="1">
      <c r="A60" s="199">
        <v>4173</v>
      </c>
      <c r="B60" s="2" t="s">
        <v>30</v>
      </c>
      <c r="C60" s="2"/>
      <c r="D60" s="21"/>
      <c r="E60" s="21"/>
      <c r="F60" s="21"/>
      <c r="G60" s="21"/>
      <c r="H60" s="21"/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5">
        <f>SUM(I60:M60)</f>
        <v>0</v>
      </c>
      <c r="O60" s="2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</row>
    <row r="61" spans="1:74" s="4" customFormat="1" ht="12.75" customHeight="1">
      <c r="A61" s="199">
        <v>5334</v>
      </c>
      <c r="B61" s="9" t="s">
        <v>42</v>
      </c>
      <c r="C61" s="2"/>
      <c r="D61" s="21"/>
      <c r="E61" s="21"/>
      <c r="F61" s="21"/>
      <c r="G61" s="21"/>
      <c r="H61" s="21"/>
      <c r="I61" s="35">
        <v>0</v>
      </c>
      <c r="J61" s="89">
        <v>0</v>
      </c>
      <c r="K61" s="89">
        <v>0</v>
      </c>
      <c r="L61" s="89">
        <v>0</v>
      </c>
      <c r="M61" s="89">
        <v>0</v>
      </c>
      <c r="N61" s="5">
        <f>SUM(I61:M61)</f>
        <v>0</v>
      </c>
      <c r="O61" s="2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</row>
    <row r="62" spans="1:74" s="4" customFormat="1" ht="12.75" customHeight="1">
      <c r="A62" s="199">
        <v>5335</v>
      </c>
      <c r="B62" s="9" t="s">
        <v>89</v>
      </c>
      <c r="C62" s="2" t="s">
        <v>92</v>
      </c>
      <c r="D62" s="107"/>
      <c r="E62" s="21"/>
      <c r="F62" s="21"/>
      <c r="G62" s="21"/>
      <c r="H62" s="21"/>
      <c r="I62" s="185">
        <f>7524*(D24+D25)</f>
        <v>0</v>
      </c>
      <c r="J62" s="185">
        <f>7524*1.03*(E24+E25)</f>
        <v>0</v>
      </c>
      <c r="K62" s="185">
        <f>7524*1.03*1.03*(F24+F25)</f>
        <v>0</v>
      </c>
      <c r="L62" s="185">
        <f>7524*1.03*1.03*1.03*(G24+G25)</f>
        <v>0</v>
      </c>
      <c r="M62" s="185">
        <f>7524*1.03*1.03*1.03*1.03*(H24+H25)</f>
        <v>0</v>
      </c>
      <c r="N62" s="5">
        <f>SUM(I62:M62)</f>
        <v>0</v>
      </c>
      <c r="O62" s="2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</row>
    <row r="63" spans="1:74" s="4" customFormat="1" ht="12.75" customHeight="1">
      <c r="A63" s="199">
        <v>5340</v>
      </c>
      <c r="B63" s="9" t="s">
        <v>88</v>
      </c>
      <c r="C63" s="2"/>
      <c r="D63" s="21"/>
      <c r="E63" s="21"/>
      <c r="F63" s="21"/>
      <c r="G63" s="21"/>
      <c r="H63" s="21"/>
      <c r="I63" s="35">
        <v>0</v>
      </c>
      <c r="J63" s="89">
        <v>0</v>
      </c>
      <c r="K63" s="89">
        <v>0</v>
      </c>
      <c r="L63" s="89">
        <v>0</v>
      </c>
      <c r="M63" s="89">
        <v>0</v>
      </c>
      <c r="N63" s="5">
        <f aca="true" t="shared" si="20" ref="N63:N69">SUM(I63:M63)</f>
        <v>0</v>
      </c>
      <c r="O63" s="2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</row>
    <row r="64" spans="1:74" s="4" customFormat="1" ht="12.75" customHeight="1">
      <c r="A64" s="198"/>
      <c r="C64" s="2"/>
      <c r="D64" s="21"/>
      <c r="E64" s="21"/>
      <c r="F64" s="21"/>
      <c r="G64" s="21"/>
      <c r="H64" s="21"/>
      <c r="I64" s="35">
        <v>0</v>
      </c>
      <c r="J64" s="89">
        <v>0</v>
      </c>
      <c r="K64" s="89">
        <v>0</v>
      </c>
      <c r="L64" s="89">
        <v>0</v>
      </c>
      <c r="M64" s="89">
        <v>0</v>
      </c>
      <c r="N64" s="5">
        <f t="shared" si="20"/>
        <v>0</v>
      </c>
      <c r="O64" s="2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</row>
    <row r="65" spans="1:74" s="4" customFormat="1" ht="12.75" customHeight="1">
      <c r="A65" s="198"/>
      <c r="C65" s="2"/>
      <c r="D65" s="21"/>
      <c r="E65" s="21"/>
      <c r="F65" s="21"/>
      <c r="G65" s="21"/>
      <c r="H65" s="21"/>
      <c r="I65" s="35">
        <v>0</v>
      </c>
      <c r="J65" s="89">
        <v>0</v>
      </c>
      <c r="K65" s="89">
        <v>0</v>
      </c>
      <c r="L65" s="89">
        <v>0</v>
      </c>
      <c r="M65" s="89">
        <v>0</v>
      </c>
      <c r="N65" s="5">
        <f t="shared" si="20"/>
        <v>0</v>
      </c>
      <c r="O65" s="2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</row>
    <row r="66" spans="1:74" s="4" customFormat="1" ht="12.75" customHeight="1">
      <c r="A66" s="199"/>
      <c r="B66" s="56"/>
      <c r="C66" s="2"/>
      <c r="D66" s="21"/>
      <c r="E66" s="21"/>
      <c r="F66" s="21"/>
      <c r="G66" s="21"/>
      <c r="H66" s="21"/>
      <c r="I66" s="35">
        <v>0</v>
      </c>
      <c r="J66" s="89">
        <v>0</v>
      </c>
      <c r="K66" s="89">
        <v>0</v>
      </c>
      <c r="L66" s="89">
        <v>0</v>
      </c>
      <c r="M66" s="89">
        <v>0</v>
      </c>
      <c r="N66" s="5">
        <f t="shared" si="20"/>
        <v>0</v>
      </c>
      <c r="O66" s="2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</row>
    <row r="67" spans="1:74" s="4" customFormat="1" ht="12.75" customHeight="1">
      <c r="A67" s="199"/>
      <c r="B67" s="56"/>
      <c r="C67" s="2"/>
      <c r="D67" s="21"/>
      <c r="E67" s="21"/>
      <c r="F67" s="21"/>
      <c r="G67" s="21"/>
      <c r="H67" s="21"/>
      <c r="I67" s="35">
        <v>0</v>
      </c>
      <c r="J67" s="89">
        <v>0</v>
      </c>
      <c r="K67" s="89">
        <v>0</v>
      </c>
      <c r="L67" s="89">
        <v>0</v>
      </c>
      <c r="M67" s="89">
        <v>0</v>
      </c>
      <c r="N67" s="5">
        <f t="shared" si="20"/>
        <v>0</v>
      </c>
      <c r="O67" s="2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</row>
    <row r="68" spans="1:74" s="4" customFormat="1" ht="12.75" customHeight="1">
      <c r="A68" s="199"/>
      <c r="B68" s="56"/>
      <c r="C68" s="2"/>
      <c r="D68" s="21"/>
      <c r="E68" s="21"/>
      <c r="F68" s="21"/>
      <c r="G68" s="21"/>
      <c r="H68" s="21"/>
      <c r="I68" s="35">
        <v>0</v>
      </c>
      <c r="J68" s="89">
        <v>0</v>
      </c>
      <c r="K68" s="89">
        <v>0</v>
      </c>
      <c r="L68" s="89">
        <v>0</v>
      </c>
      <c r="M68" s="89">
        <v>0</v>
      </c>
      <c r="N68" s="5">
        <f t="shared" si="20"/>
        <v>0</v>
      </c>
      <c r="O68" s="2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</row>
    <row r="69" spans="1:74" s="4" customFormat="1" ht="12.75" customHeight="1">
      <c r="A69" s="199"/>
      <c r="B69" s="56"/>
      <c r="C69" s="2"/>
      <c r="D69" s="21"/>
      <c r="E69" s="21"/>
      <c r="F69" s="21"/>
      <c r="G69" s="21"/>
      <c r="H69" s="21"/>
      <c r="I69" s="35">
        <v>0</v>
      </c>
      <c r="J69" s="89">
        <v>0</v>
      </c>
      <c r="K69" s="89">
        <v>0</v>
      </c>
      <c r="L69" s="89">
        <v>0</v>
      </c>
      <c r="M69" s="89">
        <v>0</v>
      </c>
      <c r="N69" s="5">
        <f t="shared" si="20"/>
        <v>0</v>
      </c>
      <c r="O69" s="2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</row>
    <row r="70" spans="1:74" s="51" customFormat="1" ht="14.25" customHeight="1">
      <c r="A70" s="199">
        <v>5264</v>
      </c>
      <c r="B70" s="187" t="s">
        <v>66</v>
      </c>
      <c r="D70" s="53"/>
      <c r="E70" s="53"/>
      <c r="F70" s="53"/>
      <c r="G70" s="53"/>
      <c r="H70" s="53"/>
      <c r="I70" s="188">
        <v>0</v>
      </c>
      <c r="J70" s="189">
        <v>0</v>
      </c>
      <c r="K70" s="189">
        <v>0</v>
      </c>
      <c r="L70" s="189">
        <v>0</v>
      </c>
      <c r="M70" s="189">
        <v>0</v>
      </c>
      <c r="N70" s="54">
        <f>SUM(I70:M70)</f>
        <v>0</v>
      </c>
      <c r="O70" s="46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</row>
    <row r="71" spans="1:74" s="33" customFormat="1" ht="15">
      <c r="A71" s="199"/>
      <c r="B71" s="36" t="s">
        <v>21</v>
      </c>
      <c r="C71" s="2"/>
      <c r="D71" s="28"/>
      <c r="E71" s="28"/>
      <c r="F71" s="28"/>
      <c r="G71" s="28"/>
      <c r="H71" s="28"/>
      <c r="I71" s="29">
        <f>SUM(I60:I70)</f>
        <v>0</v>
      </c>
      <c r="J71" s="29">
        <f>SUM(J60:J70)</f>
        <v>0</v>
      </c>
      <c r="K71" s="29">
        <f>SUM(K60:K70)</f>
        <v>0</v>
      </c>
      <c r="L71" s="29">
        <f>SUM(L60:L70)</f>
        <v>0</v>
      </c>
      <c r="M71" s="29">
        <f>SUM(M60:M70)</f>
        <v>0</v>
      </c>
      <c r="N71" s="30">
        <f>SUM(I71:M71)</f>
        <v>0</v>
      </c>
      <c r="O71" s="32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</row>
    <row r="72" spans="1:74" s="33" customFormat="1" ht="15" hidden="1">
      <c r="A72" s="199"/>
      <c r="B72" s="36"/>
      <c r="C72" s="27"/>
      <c r="D72" s="28"/>
      <c r="E72" s="28"/>
      <c r="F72" s="28"/>
      <c r="G72" s="28"/>
      <c r="H72" s="28"/>
      <c r="I72" s="37"/>
      <c r="J72" s="37"/>
      <c r="K72" s="37"/>
      <c r="L72" s="37"/>
      <c r="M72" s="37"/>
      <c r="N72" s="37"/>
      <c r="O72" s="32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</row>
    <row r="73" spans="1:74" s="33" customFormat="1" ht="14.25" customHeight="1" hidden="1">
      <c r="A73" s="199"/>
      <c r="B73" s="27" t="s">
        <v>27</v>
      </c>
      <c r="C73" s="36"/>
      <c r="D73" s="36"/>
      <c r="E73" s="27"/>
      <c r="F73" s="27"/>
      <c r="G73" s="28"/>
      <c r="H73" s="28"/>
      <c r="I73" s="28"/>
      <c r="J73" s="28"/>
      <c r="K73" s="28"/>
      <c r="L73" s="28"/>
      <c r="M73" s="28"/>
      <c r="N73" s="37"/>
      <c r="O73" s="32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</row>
    <row r="74" spans="1:74" s="33" customFormat="1" ht="14.25" customHeight="1" hidden="1">
      <c r="A74" s="199"/>
      <c r="B74" s="79" t="s">
        <v>60</v>
      </c>
      <c r="C74" s="27" t="s">
        <v>93</v>
      </c>
      <c r="E74" s="28"/>
      <c r="F74" s="28"/>
      <c r="G74" s="28"/>
      <c r="H74" s="28"/>
      <c r="I74" s="37"/>
      <c r="J74" s="37"/>
      <c r="K74" s="37"/>
      <c r="L74" s="37"/>
      <c r="M74" s="37"/>
      <c r="N74" s="37"/>
      <c r="O74" s="32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</row>
    <row r="75" spans="1:74" s="33" customFormat="1" ht="14.25" customHeight="1" hidden="1">
      <c r="A75" s="199"/>
      <c r="B75" s="34" t="s">
        <v>28</v>
      </c>
      <c r="C75" s="27"/>
      <c r="E75" s="28"/>
      <c r="F75" s="28"/>
      <c r="G75" s="28"/>
      <c r="H75" s="28"/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5">
        <f>SUM(I75:M75)</f>
        <v>0</v>
      </c>
      <c r="O75" s="32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</row>
    <row r="76" spans="1:74" s="33" customFormat="1" ht="14.25" customHeight="1" hidden="1">
      <c r="A76" s="199"/>
      <c r="B76" s="34" t="s">
        <v>29</v>
      </c>
      <c r="C76" s="61"/>
      <c r="E76" s="28"/>
      <c r="F76" s="28"/>
      <c r="G76" s="28"/>
      <c r="H76" s="28"/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60">
        <f>SUM(I76:M76)</f>
        <v>0</v>
      </c>
      <c r="O76" s="32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</row>
    <row r="77" spans="1:74" s="33" customFormat="1" ht="14.25" customHeight="1" hidden="1">
      <c r="A77" s="199"/>
      <c r="B77" s="36" t="s">
        <v>43</v>
      </c>
      <c r="C77" s="27"/>
      <c r="E77" s="28"/>
      <c r="F77" s="28"/>
      <c r="G77" s="28"/>
      <c r="H77" s="28"/>
      <c r="I77" s="37">
        <f>SUM(I75:I76)</f>
        <v>0</v>
      </c>
      <c r="J77" s="37">
        <f>SUM(J75:J76)</f>
        <v>0</v>
      </c>
      <c r="K77" s="37">
        <f>SUM(K75:K76)</f>
        <v>0</v>
      </c>
      <c r="L77" s="37">
        <f>SUM(L75:L76)</f>
        <v>0</v>
      </c>
      <c r="M77" s="37">
        <f>SUM(M75:M76)</f>
        <v>0</v>
      </c>
      <c r="N77" s="30">
        <f>SUM(I77:M77)</f>
        <v>0</v>
      </c>
      <c r="O77" s="32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</row>
    <row r="78" spans="1:74" s="33" customFormat="1" ht="14.25" customHeight="1" hidden="1">
      <c r="A78" s="199"/>
      <c r="B78" s="36"/>
      <c r="C78" s="27"/>
      <c r="E78" s="28"/>
      <c r="F78" s="28"/>
      <c r="G78" s="28"/>
      <c r="H78" s="28"/>
      <c r="I78" s="37"/>
      <c r="J78" s="37"/>
      <c r="K78" s="37"/>
      <c r="L78" s="37"/>
      <c r="M78" s="37"/>
      <c r="N78" s="37"/>
      <c r="O78" s="32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</row>
    <row r="79" spans="1:74" s="33" customFormat="1" ht="14.25" customHeight="1" hidden="1">
      <c r="A79" s="199"/>
      <c r="B79" s="79" t="s">
        <v>60</v>
      </c>
      <c r="C79" s="27" t="s">
        <v>93</v>
      </c>
      <c r="E79" s="28"/>
      <c r="F79" s="28"/>
      <c r="G79" s="28"/>
      <c r="H79" s="28"/>
      <c r="I79" s="37"/>
      <c r="J79" s="37"/>
      <c r="K79" s="37"/>
      <c r="L79" s="37"/>
      <c r="M79" s="37"/>
      <c r="N79" s="37"/>
      <c r="O79" s="32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</row>
    <row r="80" spans="1:74" s="33" customFormat="1" ht="14.25" customHeight="1" hidden="1">
      <c r="A80" s="199"/>
      <c r="B80" s="34" t="s">
        <v>28</v>
      </c>
      <c r="C80" s="27"/>
      <c r="E80" s="28"/>
      <c r="F80" s="28"/>
      <c r="G80" s="28"/>
      <c r="H80" s="28"/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5">
        <f>SUM(I80:M80)</f>
        <v>0</v>
      </c>
      <c r="O80" s="32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</row>
    <row r="81" spans="1:74" s="33" customFormat="1" ht="14.25" customHeight="1" hidden="1">
      <c r="A81" s="199"/>
      <c r="B81" s="34" t="s">
        <v>29</v>
      </c>
      <c r="C81" s="61"/>
      <c r="E81" s="28"/>
      <c r="F81" s="28"/>
      <c r="G81" s="28"/>
      <c r="H81" s="28"/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60">
        <f>SUM(I81:M81)</f>
        <v>0</v>
      </c>
      <c r="O81" s="32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</row>
    <row r="82" spans="1:74" s="33" customFormat="1" ht="14.25" customHeight="1" hidden="1">
      <c r="A82" s="199"/>
      <c r="B82" s="36" t="s">
        <v>43</v>
      </c>
      <c r="C82" s="27"/>
      <c r="E82" s="28"/>
      <c r="F82" s="28"/>
      <c r="G82" s="28"/>
      <c r="H82" s="28"/>
      <c r="I82" s="37">
        <f>SUM(I80:I81)</f>
        <v>0</v>
      </c>
      <c r="J82" s="37">
        <f>SUM(J80:J81)</f>
        <v>0</v>
      </c>
      <c r="K82" s="37">
        <f>SUM(K80:K81)</f>
        <v>0</v>
      </c>
      <c r="L82" s="37">
        <f>SUM(L80:L81)</f>
        <v>0</v>
      </c>
      <c r="M82" s="37">
        <f>SUM(M80:M81)</f>
        <v>0</v>
      </c>
      <c r="N82" s="30">
        <f>SUM(I82:M82)</f>
        <v>0</v>
      </c>
      <c r="O82" s="32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</row>
    <row r="83" spans="1:74" s="33" customFormat="1" ht="14.25" customHeight="1" hidden="1">
      <c r="A83" s="199"/>
      <c r="B83" s="36"/>
      <c r="C83" s="27"/>
      <c r="E83" s="28"/>
      <c r="F83" s="28"/>
      <c r="G83" s="28"/>
      <c r="H83" s="28"/>
      <c r="I83" s="37"/>
      <c r="J83" s="37"/>
      <c r="K83" s="37"/>
      <c r="L83" s="37"/>
      <c r="M83" s="37"/>
      <c r="N83" s="37"/>
      <c r="O83" s="32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</row>
    <row r="84" spans="1:74" s="33" customFormat="1" ht="14.25" customHeight="1" hidden="1">
      <c r="A84" s="199"/>
      <c r="B84" s="79" t="s">
        <v>60</v>
      </c>
      <c r="C84" s="27" t="s">
        <v>93</v>
      </c>
      <c r="E84" s="28"/>
      <c r="F84" s="28"/>
      <c r="G84" s="28"/>
      <c r="H84" s="28"/>
      <c r="I84" s="37"/>
      <c r="J84" s="37"/>
      <c r="K84" s="37"/>
      <c r="L84" s="37"/>
      <c r="M84" s="37"/>
      <c r="N84" s="37"/>
      <c r="O84" s="32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</row>
    <row r="85" spans="1:74" s="33" customFormat="1" ht="14.25" customHeight="1" hidden="1">
      <c r="A85" s="199"/>
      <c r="B85" s="34" t="s">
        <v>28</v>
      </c>
      <c r="C85" s="27"/>
      <c r="E85" s="28"/>
      <c r="F85" s="28"/>
      <c r="G85" s="28"/>
      <c r="H85" s="28"/>
      <c r="I85" s="83">
        <v>0</v>
      </c>
      <c r="J85" s="35">
        <v>0</v>
      </c>
      <c r="K85" s="35">
        <v>0</v>
      </c>
      <c r="L85" s="35">
        <v>0</v>
      </c>
      <c r="M85" s="35">
        <v>0</v>
      </c>
      <c r="N85" s="5">
        <f>SUM(I85:M85)</f>
        <v>0</v>
      </c>
      <c r="O85" s="32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</row>
    <row r="86" spans="1:74" s="33" customFormat="1" ht="14.25" customHeight="1" hidden="1">
      <c r="A86" s="199"/>
      <c r="B86" s="34" t="s">
        <v>29</v>
      </c>
      <c r="C86" s="61"/>
      <c r="E86" s="28"/>
      <c r="F86" s="28"/>
      <c r="G86" s="28"/>
      <c r="H86" s="28"/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60">
        <f>SUM(I86:M86)</f>
        <v>0</v>
      </c>
      <c r="O86" s="32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</row>
    <row r="87" spans="1:74" s="33" customFormat="1" ht="14.25" customHeight="1" hidden="1">
      <c r="A87" s="199"/>
      <c r="B87" s="36" t="s">
        <v>43</v>
      </c>
      <c r="C87" s="27"/>
      <c r="E87" s="28"/>
      <c r="F87" s="28"/>
      <c r="G87" s="28"/>
      <c r="H87" s="28"/>
      <c r="I87" s="37">
        <f>SUM(I85:I86)</f>
        <v>0</v>
      </c>
      <c r="J87" s="37">
        <f>SUM(J85:J86)</f>
        <v>0</v>
      </c>
      <c r="K87" s="37">
        <f>SUM(K85:K86)</f>
        <v>0</v>
      </c>
      <c r="L87" s="37">
        <f>SUM(L85:L86)</f>
        <v>0</v>
      </c>
      <c r="M87" s="37">
        <f>SUM(M85:M86)</f>
        <v>0</v>
      </c>
      <c r="N87" s="30">
        <f>SUM(I87:M87)</f>
        <v>0</v>
      </c>
      <c r="O87" s="32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</row>
    <row r="88" spans="1:74" s="33" customFormat="1" ht="14.25" customHeight="1" hidden="1">
      <c r="A88" s="199"/>
      <c r="B88" s="36"/>
      <c r="C88" s="36"/>
      <c r="D88" s="27"/>
      <c r="E88" s="28"/>
      <c r="F88" s="28"/>
      <c r="G88" s="28"/>
      <c r="H88" s="28"/>
      <c r="I88" s="37"/>
      <c r="J88" s="37"/>
      <c r="K88" s="37"/>
      <c r="L88" s="37"/>
      <c r="M88" s="37"/>
      <c r="N88" s="37"/>
      <c r="O88" s="32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</row>
    <row r="89" spans="1:74" s="33" customFormat="1" ht="15.75" customHeight="1">
      <c r="A89" s="199"/>
      <c r="B89" s="27" t="s">
        <v>107</v>
      </c>
      <c r="C89" s="27"/>
      <c r="D89" s="28"/>
      <c r="E89" s="28"/>
      <c r="F89" s="28"/>
      <c r="G89" s="28"/>
      <c r="H89" s="28"/>
      <c r="I89" s="37">
        <f>I30+I36+I41+I52+I57+I71+I77+I82+I87</f>
        <v>0</v>
      </c>
      <c r="J89" s="37">
        <f>J30+J36+J41+J52+J57+J71+J77+J82+J87</f>
        <v>0</v>
      </c>
      <c r="K89" s="37">
        <f>K30+K36+K41+K52+K57+K71+K77+K82+K87</f>
        <v>0</v>
      </c>
      <c r="L89" s="37">
        <f>L30+L36+L41+L52+L57+L71+L77+L82+L87</f>
        <v>0</v>
      </c>
      <c r="M89" s="37">
        <f>M30+M36+M41+M52+M57+M71+M77+M82+M87</f>
        <v>0</v>
      </c>
      <c r="N89" s="37">
        <f>SUM(I89:M89)</f>
        <v>0</v>
      </c>
      <c r="O89" s="32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</row>
    <row r="90" spans="1:74" s="51" customFormat="1" ht="15" customHeight="1">
      <c r="A90" s="199">
        <v>5282</v>
      </c>
      <c r="B90" s="27" t="s">
        <v>29</v>
      </c>
      <c r="C90" s="231">
        <f>I105</f>
        <v>0</v>
      </c>
      <c r="D90" s="52"/>
      <c r="E90" s="53"/>
      <c r="F90" s="53"/>
      <c r="G90" s="53"/>
      <c r="H90" s="53"/>
      <c r="I90" s="54">
        <f>I104</f>
        <v>0</v>
      </c>
      <c r="J90" s="54">
        <f>J104</f>
        <v>0</v>
      </c>
      <c r="K90" s="54">
        <f>K104</f>
        <v>0</v>
      </c>
      <c r="L90" s="54">
        <f>L104</f>
        <v>0</v>
      </c>
      <c r="M90" s="54">
        <f>M104</f>
        <v>0</v>
      </c>
      <c r="N90" s="54">
        <f>SUM(I90:M90)</f>
        <v>0</v>
      </c>
      <c r="O90" s="46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</row>
    <row r="91" spans="1:74" s="164" customFormat="1" ht="15">
      <c r="A91" s="199">
        <v>4600</v>
      </c>
      <c r="B91" s="156" t="s">
        <v>108</v>
      </c>
      <c r="C91" s="157"/>
      <c r="D91" s="158"/>
      <c r="E91" s="158"/>
      <c r="F91" s="158"/>
      <c r="G91" s="158"/>
      <c r="H91" s="158"/>
      <c r="I91" s="159">
        <f>I89+I90</f>
        <v>0</v>
      </c>
      <c r="J91" s="159">
        <f>J89+J90</f>
        <v>0</v>
      </c>
      <c r="K91" s="159">
        <f>K89+K90</f>
        <v>0</v>
      </c>
      <c r="L91" s="159">
        <f>L89+L90</f>
        <v>0</v>
      </c>
      <c r="M91" s="159">
        <f>M89+M90</f>
        <v>0</v>
      </c>
      <c r="N91" s="160">
        <f>SUM(I91:M91)</f>
        <v>0</v>
      </c>
      <c r="O91" s="161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</row>
    <row r="92" spans="1:74" s="4" customFormat="1" ht="14.25" customHeight="1">
      <c r="A92" s="199"/>
      <c r="B92" s="16"/>
      <c r="C92" s="2"/>
      <c r="D92" s="21"/>
      <c r="E92" s="21"/>
      <c r="F92" s="21"/>
      <c r="G92" s="21"/>
      <c r="H92" s="21"/>
      <c r="I92" s="49"/>
      <c r="J92" s="49"/>
      <c r="K92" s="49"/>
      <c r="L92" s="49"/>
      <c r="M92" s="49"/>
      <c r="N92" s="37"/>
      <c r="O92" s="26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</row>
    <row r="93" spans="1:74" s="180" customFormat="1" ht="15.75" thickBot="1">
      <c r="A93" s="241" t="s">
        <v>120</v>
      </c>
      <c r="B93" s="241"/>
      <c r="C93" s="241"/>
      <c r="D93" s="241"/>
      <c r="E93" s="241"/>
      <c r="F93" s="241"/>
      <c r="G93" s="241"/>
      <c r="H93" s="241"/>
      <c r="I93" s="175"/>
      <c r="J93" s="175"/>
      <c r="K93" s="175"/>
      <c r="L93" s="175"/>
      <c r="M93" s="175"/>
      <c r="N93" s="176"/>
      <c r="O93" s="177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</row>
    <row r="94" spans="1:74" s="168" customFormat="1" ht="14.25">
      <c r="A94" s="226"/>
      <c r="C94" s="169"/>
      <c r="D94" s="170"/>
      <c r="E94" s="170"/>
      <c r="F94" s="170"/>
      <c r="G94" s="170"/>
      <c r="H94" s="171"/>
      <c r="I94" s="172"/>
      <c r="J94" s="172"/>
      <c r="K94" s="172"/>
      <c r="L94" s="172"/>
      <c r="M94" s="172"/>
      <c r="N94" s="172"/>
      <c r="O94" s="173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</row>
    <row r="95" spans="1:74" s="168" customFormat="1" ht="15">
      <c r="A95" s="199"/>
      <c r="C95" s="169"/>
      <c r="E95" s="240" t="s">
        <v>104</v>
      </c>
      <c r="F95" s="240"/>
      <c r="G95" s="170"/>
      <c r="H95" s="181" t="s">
        <v>26</v>
      </c>
      <c r="I95" s="172">
        <f>I30+I36+I41+I52+I57+I71+I75+I80+I85</f>
        <v>0</v>
      </c>
      <c r="J95" s="172">
        <f>J30+J36+J41+J52+J57+J71+J75+J80+J85</f>
        <v>0</v>
      </c>
      <c r="K95" s="172">
        <f>K30+K36+K41+K52+K57+K71+K75+K80+K85</f>
        <v>0</v>
      </c>
      <c r="L95" s="172">
        <f>L30+L36+L41+L52+L57+L71+L75+L80+L85</f>
        <v>0</v>
      </c>
      <c r="M95" s="172">
        <f>M30+M36+M41+M52+M57+M71+M75+M80+M85</f>
        <v>0</v>
      </c>
      <c r="N95" s="172">
        <f>SUM(I95:M95)</f>
        <v>0</v>
      </c>
      <c r="O95" s="173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</row>
    <row r="96" spans="1:74" s="4" customFormat="1" ht="15">
      <c r="A96" s="199"/>
      <c r="C96" s="2"/>
      <c r="D96" s="21"/>
      <c r="E96" s="21"/>
      <c r="F96" s="21"/>
      <c r="G96" s="21"/>
      <c r="H96" s="50"/>
      <c r="I96" s="39"/>
      <c r="J96" s="39"/>
      <c r="K96" s="39"/>
      <c r="L96" s="39"/>
      <c r="M96" s="39"/>
      <c r="N96" s="39"/>
      <c r="O96" s="26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</row>
    <row r="97" spans="1:74" s="4" customFormat="1" ht="15">
      <c r="A97" s="199"/>
      <c r="C97" s="2"/>
      <c r="D97" s="21"/>
      <c r="E97" s="21"/>
      <c r="F97" s="9" t="s">
        <v>39</v>
      </c>
      <c r="H97" s="8"/>
      <c r="I97" s="5">
        <f aca="true" t="shared" si="21" ref="I97:N97">I89</f>
        <v>0</v>
      </c>
      <c r="J97" s="5">
        <f t="shared" si="21"/>
        <v>0</v>
      </c>
      <c r="K97" s="5">
        <f t="shared" si="21"/>
        <v>0</v>
      </c>
      <c r="L97" s="5">
        <f t="shared" si="21"/>
        <v>0</v>
      </c>
      <c r="M97" s="5">
        <f t="shared" si="21"/>
        <v>0</v>
      </c>
      <c r="N97" s="5">
        <f t="shared" si="21"/>
        <v>0</v>
      </c>
      <c r="O97" s="2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</row>
    <row r="98" spans="1:74" s="4" customFormat="1" ht="15">
      <c r="A98" s="199"/>
      <c r="C98" s="2"/>
      <c r="D98" s="21"/>
      <c r="E98" s="21"/>
      <c r="F98" s="2" t="s">
        <v>40</v>
      </c>
      <c r="H98" s="8"/>
      <c r="I98" s="5"/>
      <c r="J98" s="5"/>
      <c r="K98" s="5"/>
      <c r="L98" s="5"/>
      <c r="M98" s="5"/>
      <c r="N98" s="5"/>
      <c r="O98" s="26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</row>
    <row r="99" spans="1:74" s="4" customFormat="1" ht="15">
      <c r="A99" s="199"/>
      <c r="C99" s="2"/>
      <c r="D99" s="21"/>
      <c r="E99" s="21"/>
      <c r="F99" s="8"/>
      <c r="G99" s="2" t="s">
        <v>14</v>
      </c>
      <c r="H99" s="8"/>
      <c r="I99" s="5">
        <f aca="true" t="shared" si="22" ref="I99:N99">-I41</f>
        <v>0</v>
      </c>
      <c r="J99" s="5">
        <f t="shared" si="22"/>
        <v>0</v>
      </c>
      <c r="K99" s="5">
        <f t="shared" si="22"/>
        <v>0</v>
      </c>
      <c r="L99" s="5">
        <f t="shared" si="22"/>
        <v>0</v>
      </c>
      <c r="M99" s="5">
        <f t="shared" si="22"/>
        <v>0</v>
      </c>
      <c r="N99" s="5">
        <f t="shared" si="22"/>
        <v>0</v>
      </c>
      <c r="O99" s="26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</row>
    <row r="100" spans="1:74" s="4" customFormat="1" ht="15">
      <c r="A100" s="199"/>
      <c r="C100" s="2"/>
      <c r="D100" s="21"/>
      <c r="E100" s="21"/>
      <c r="F100" s="8"/>
      <c r="G100" s="2" t="s">
        <v>30</v>
      </c>
      <c r="H100" s="8"/>
      <c r="I100" s="5">
        <f aca="true" t="shared" si="23" ref="I100:N101">-I60</f>
        <v>0</v>
      </c>
      <c r="J100" s="5">
        <f t="shared" si="23"/>
        <v>0</v>
      </c>
      <c r="K100" s="5">
        <f t="shared" si="23"/>
        <v>0</v>
      </c>
      <c r="L100" s="5">
        <f t="shared" si="23"/>
        <v>0</v>
      </c>
      <c r="M100" s="5">
        <f t="shared" si="23"/>
        <v>0</v>
      </c>
      <c r="N100" s="5">
        <f t="shared" si="23"/>
        <v>0</v>
      </c>
      <c r="O100" s="2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</row>
    <row r="101" spans="1:74" s="4" customFormat="1" ht="15">
      <c r="A101" s="199"/>
      <c r="C101" s="2"/>
      <c r="D101" s="21"/>
      <c r="E101" s="21"/>
      <c r="F101" s="8"/>
      <c r="G101" s="2" t="s">
        <v>42</v>
      </c>
      <c r="H101" s="8"/>
      <c r="I101" s="5">
        <f t="shared" si="23"/>
        <v>0</v>
      </c>
      <c r="J101" s="5">
        <f t="shared" si="23"/>
        <v>0</v>
      </c>
      <c r="K101" s="5">
        <f t="shared" si="23"/>
        <v>0</v>
      </c>
      <c r="L101" s="5">
        <f t="shared" si="23"/>
        <v>0</v>
      </c>
      <c r="M101" s="5">
        <f t="shared" si="23"/>
        <v>0</v>
      </c>
      <c r="N101" s="5">
        <f t="shared" si="23"/>
        <v>0</v>
      </c>
      <c r="O101" s="2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</row>
    <row r="102" spans="1:74" s="4" customFormat="1" ht="15">
      <c r="A102" s="199"/>
      <c r="C102" s="2"/>
      <c r="D102" s="21"/>
      <c r="E102" s="21"/>
      <c r="F102" s="8"/>
      <c r="G102" s="8"/>
      <c r="H102" s="8"/>
      <c r="I102" s="5"/>
      <c r="J102" s="5"/>
      <c r="K102" s="5"/>
      <c r="L102" s="5"/>
      <c r="M102" s="5"/>
      <c r="N102" s="5"/>
      <c r="O102" s="2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</row>
    <row r="103" spans="1:74" s="4" customFormat="1" ht="15">
      <c r="A103" s="199"/>
      <c r="C103" s="2"/>
      <c r="D103" s="21"/>
      <c r="E103" s="21"/>
      <c r="F103" s="2" t="s">
        <v>44</v>
      </c>
      <c r="G103" s="8"/>
      <c r="H103" s="8"/>
      <c r="I103" s="5">
        <f aca="true" t="shared" si="24" ref="I103:N103">SUM(I97:I102)</f>
        <v>0</v>
      </c>
      <c r="J103" s="5">
        <f t="shared" si="24"/>
        <v>0</v>
      </c>
      <c r="K103" s="5">
        <f t="shared" si="24"/>
        <v>0</v>
      </c>
      <c r="L103" s="5">
        <f t="shared" si="24"/>
        <v>0</v>
      </c>
      <c r="M103" s="5">
        <f t="shared" si="24"/>
        <v>0</v>
      </c>
      <c r="N103" s="5">
        <f t="shared" si="24"/>
        <v>0</v>
      </c>
      <c r="O103" s="2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</row>
    <row r="104" spans="1:37" s="4" customFormat="1" ht="15">
      <c r="A104" s="199"/>
      <c r="B104" s="41"/>
      <c r="C104" s="2"/>
      <c r="D104" s="21"/>
      <c r="E104" s="21"/>
      <c r="F104" s="4" t="s">
        <v>112</v>
      </c>
      <c r="G104" s="8"/>
      <c r="H104" s="58"/>
      <c r="I104" s="5">
        <f>I103*I105</f>
        <v>0</v>
      </c>
      <c r="J104" s="5">
        <f>J103*$J$105</f>
        <v>0</v>
      </c>
      <c r="K104" s="5">
        <f>K103*$K$105</f>
        <v>0</v>
      </c>
      <c r="L104" s="5">
        <f>L103*$L$105</f>
        <v>0</v>
      </c>
      <c r="M104" s="5">
        <f>M103*$M$105</f>
        <v>0</v>
      </c>
      <c r="N104" s="5">
        <f>N103*$H$104</f>
        <v>0</v>
      </c>
      <c r="O104" s="26"/>
      <c r="P104" s="7"/>
      <c r="Q104" s="7"/>
      <c r="R104" s="7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1:37" s="4" customFormat="1" ht="15">
      <c r="A105" s="199"/>
      <c r="C105" s="2"/>
      <c r="D105" s="8"/>
      <c r="E105" s="8"/>
      <c r="F105" s="2" t="s">
        <v>45</v>
      </c>
      <c r="G105" s="8"/>
      <c r="H105" s="8"/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5">
        <f>N104-N90</f>
        <v>0</v>
      </c>
      <c r="O105" s="26"/>
      <c r="P105" s="7"/>
      <c r="Q105" s="7"/>
      <c r="R105" s="7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1:37" s="4" customFormat="1" ht="15">
      <c r="A106" s="199"/>
      <c r="C106" s="2"/>
      <c r="D106" s="8"/>
      <c r="E106" s="8"/>
      <c r="F106" s="8"/>
      <c r="G106" s="8"/>
      <c r="H106" s="8"/>
      <c r="I106" s="5"/>
      <c r="J106" s="5"/>
      <c r="K106" s="5"/>
      <c r="L106" s="5"/>
      <c r="M106" s="5"/>
      <c r="N106" s="5"/>
      <c r="O106" s="26"/>
      <c r="P106" s="7"/>
      <c r="Q106" s="7"/>
      <c r="R106" s="7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1:37" s="4" customFormat="1" ht="15">
      <c r="A107" s="199"/>
      <c r="C107" s="2"/>
      <c r="D107" s="8"/>
      <c r="E107" s="8"/>
      <c r="F107" s="8"/>
      <c r="G107" s="8"/>
      <c r="H107" s="8"/>
      <c r="I107" s="5"/>
      <c r="J107" s="5"/>
      <c r="K107" s="5"/>
      <c r="L107" s="5"/>
      <c r="M107" s="5"/>
      <c r="N107" s="5"/>
      <c r="O107" s="26"/>
      <c r="P107" s="7"/>
      <c r="Q107" s="7"/>
      <c r="R107" s="7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1:37" s="4" customFormat="1" ht="15">
      <c r="A108" s="199"/>
      <c r="C108" s="2"/>
      <c r="D108" s="8"/>
      <c r="E108" s="8"/>
      <c r="F108" s="8"/>
      <c r="G108" s="8"/>
      <c r="H108" s="8"/>
      <c r="I108" s="5"/>
      <c r="J108" s="5"/>
      <c r="K108" s="5"/>
      <c r="L108" s="5"/>
      <c r="M108" s="5"/>
      <c r="N108" s="5"/>
      <c r="O108" s="26"/>
      <c r="P108" s="7"/>
      <c r="Q108" s="7"/>
      <c r="R108" s="7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1:37" s="4" customFormat="1" ht="15">
      <c r="A109" s="199"/>
      <c r="C109" s="2"/>
      <c r="D109" s="8"/>
      <c r="E109" s="8"/>
      <c r="F109" s="8"/>
      <c r="G109" s="8"/>
      <c r="H109" s="8"/>
      <c r="I109" s="5"/>
      <c r="J109" s="5"/>
      <c r="K109" s="5"/>
      <c r="L109" s="5"/>
      <c r="M109" s="5"/>
      <c r="N109" s="5"/>
      <c r="O109" s="26"/>
      <c r="P109" s="7"/>
      <c r="Q109" s="7"/>
      <c r="R109" s="7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1:37" s="4" customFormat="1" ht="15">
      <c r="A110" s="199"/>
      <c r="C110" s="2"/>
      <c r="D110" s="8"/>
      <c r="E110" s="8"/>
      <c r="F110" s="8"/>
      <c r="G110" s="8"/>
      <c r="H110" s="8"/>
      <c r="I110" s="5"/>
      <c r="J110" s="5"/>
      <c r="K110" s="5"/>
      <c r="L110" s="5"/>
      <c r="M110" s="5"/>
      <c r="N110" s="5"/>
      <c r="O110" s="26"/>
      <c r="P110" s="7"/>
      <c r="Q110" s="7"/>
      <c r="R110" s="7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1:37" s="4" customFormat="1" ht="15">
      <c r="A111" s="199"/>
      <c r="C111" s="2"/>
      <c r="D111" s="8"/>
      <c r="E111" s="8"/>
      <c r="F111" s="8"/>
      <c r="G111" s="8"/>
      <c r="H111" s="8"/>
      <c r="I111" s="5"/>
      <c r="J111" s="5"/>
      <c r="K111" s="5"/>
      <c r="L111" s="5"/>
      <c r="M111" s="5"/>
      <c r="N111" s="5"/>
      <c r="O111" s="26"/>
      <c r="P111" s="7"/>
      <c r="Q111" s="7"/>
      <c r="R111" s="7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1:37" s="4" customFormat="1" ht="15">
      <c r="A112" s="199"/>
      <c r="C112" s="2"/>
      <c r="D112" s="8"/>
      <c r="E112" s="8"/>
      <c r="F112" s="8"/>
      <c r="G112" s="8"/>
      <c r="H112" s="8"/>
      <c r="I112" s="5"/>
      <c r="J112" s="5"/>
      <c r="K112" s="5"/>
      <c r="L112" s="5"/>
      <c r="M112" s="5"/>
      <c r="N112" s="5"/>
      <c r="O112" s="26"/>
      <c r="P112" s="7"/>
      <c r="Q112" s="7"/>
      <c r="R112" s="7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1:37" s="4" customFormat="1" ht="15">
      <c r="A113" s="199"/>
      <c r="C113" s="2"/>
      <c r="D113" s="8"/>
      <c r="E113" s="8"/>
      <c r="F113" s="8"/>
      <c r="G113" s="8"/>
      <c r="H113" s="8"/>
      <c r="I113" s="5"/>
      <c r="J113" s="5"/>
      <c r="L113" s="5"/>
      <c r="M113" s="5"/>
      <c r="N113" s="5"/>
      <c r="O113" s="26"/>
      <c r="P113" s="7"/>
      <c r="Q113" s="7"/>
      <c r="R113" s="7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2:8" ht="15">
      <c r="B114" s="11" t="s">
        <v>22</v>
      </c>
      <c r="D114" s="8" t="s">
        <v>3</v>
      </c>
      <c r="E114" s="8" t="s">
        <v>4</v>
      </c>
      <c r="F114" s="8" t="s">
        <v>5</v>
      </c>
      <c r="G114" s="8" t="s">
        <v>6</v>
      </c>
      <c r="H114" s="8" t="s">
        <v>7</v>
      </c>
    </row>
    <row r="115" spans="2:10" ht="15">
      <c r="B115" s="114" t="s">
        <v>47</v>
      </c>
      <c r="C115" s="65" t="s">
        <v>52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85"/>
      <c r="J115" s="85"/>
    </row>
    <row r="116" spans="2:16" ht="15">
      <c r="B116" s="115" t="s">
        <v>48</v>
      </c>
      <c r="C116" s="65" t="s">
        <v>53</v>
      </c>
      <c r="D116" s="45">
        <v>12</v>
      </c>
      <c r="E116" s="45">
        <v>12</v>
      </c>
      <c r="F116" s="45">
        <v>12</v>
      </c>
      <c r="G116" s="45">
        <v>12</v>
      </c>
      <c r="H116" s="45">
        <v>12</v>
      </c>
      <c r="I116" s="62"/>
      <c r="J116" s="54"/>
      <c r="K116" s="54"/>
      <c r="L116" s="54"/>
      <c r="M116" s="54"/>
      <c r="N116" s="54"/>
      <c r="O116" s="64"/>
      <c r="P116" s="63"/>
    </row>
    <row r="117" spans="9:16" ht="15">
      <c r="I117" s="62"/>
      <c r="J117" s="54"/>
      <c r="K117" s="54"/>
      <c r="L117" s="54"/>
      <c r="M117" s="54"/>
      <c r="N117" s="54"/>
      <c r="O117" s="64"/>
      <c r="P117" s="63"/>
    </row>
    <row r="118" spans="3:16" ht="15">
      <c r="C118" s="44" t="s">
        <v>25</v>
      </c>
      <c r="D118" s="186">
        <f>D115+D116</f>
        <v>12</v>
      </c>
      <c r="E118" s="186">
        <f>E115+E116</f>
        <v>12</v>
      </c>
      <c r="F118" s="186">
        <f>F115+F116</f>
        <v>12</v>
      </c>
      <c r="G118" s="186">
        <f>G115+G116</f>
        <v>12</v>
      </c>
      <c r="H118" s="186">
        <f>H115+H116</f>
        <v>12</v>
      </c>
      <c r="I118" s="62"/>
      <c r="J118" s="54"/>
      <c r="K118" s="54"/>
      <c r="L118" s="54"/>
      <c r="M118" s="54"/>
      <c r="N118" s="54"/>
      <c r="O118" s="64"/>
      <c r="P118" s="63"/>
    </row>
    <row r="119" spans="9:16" ht="15">
      <c r="I119" s="63"/>
      <c r="J119" s="63"/>
      <c r="K119" s="63"/>
      <c r="L119" s="63"/>
      <c r="M119" s="63"/>
      <c r="N119" s="63"/>
      <c r="O119" s="64"/>
      <c r="P119" s="63"/>
    </row>
    <row r="120" spans="3:4" ht="15">
      <c r="C120" s="11" t="s">
        <v>54</v>
      </c>
      <c r="D120" s="167">
        <v>1.03</v>
      </c>
    </row>
    <row r="121" ht="15">
      <c r="D121" s="75"/>
    </row>
    <row r="122" spans="2:4" ht="15">
      <c r="B122" s="77" t="s">
        <v>58</v>
      </c>
      <c r="C122" s="78"/>
      <c r="D122" s="78"/>
    </row>
    <row r="123" spans="2:4" ht="15">
      <c r="B123" s="78" t="s">
        <v>59</v>
      </c>
      <c r="C123" s="78"/>
      <c r="D123" s="78"/>
    </row>
    <row r="124" spans="2:4" ht="15">
      <c r="B124" s="78" t="s">
        <v>100</v>
      </c>
      <c r="C124" s="78"/>
      <c r="D124" s="78"/>
    </row>
    <row r="125" spans="2:4" ht="15">
      <c r="B125" s="78" t="s">
        <v>102</v>
      </c>
      <c r="C125" s="78"/>
      <c r="D125" s="78"/>
    </row>
    <row r="126" spans="2:4" ht="15">
      <c r="B126" s="78" t="s">
        <v>101</v>
      </c>
      <c r="C126" s="78"/>
      <c r="D126" s="78"/>
    </row>
    <row r="127" ht="15">
      <c r="B127" s="78" t="s">
        <v>103</v>
      </c>
    </row>
  </sheetData>
  <sheetProtection/>
  <mergeCells count="4">
    <mergeCell ref="O6:W6"/>
    <mergeCell ref="O29:T29"/>
    <mergeCell ref="A93:H93"/>
    <mergeCell ref="E95:F95"/>
  </mergeCells>
  <dataValidations count="1">
    <dataValidation type="list" allowBlank="1" showInputMessage="1" showErrorMessage="1" sqref="C3:C4">
      <formula1>"Yes, No"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BV127"/>
  <sheetViews>
    <sheetView zoomScalePageLayoutView="0" workbookViewId="0" topLeftCell="A52">
      <selection activeCell="E36" sqref="E36"/>
    </sheetView>
  </sheetViews>
  <sheetFormatPr defaultColWidth="9.140625" defaultRowHeight="12.75"/>
  <cols>
    <col min="1" max="1" width="7.8515625" style="199" customWidth="1"/>
    <col min="2" max="2" width="26.421875" style="11" customWidth="1"/>
    <col min="3" max="3" width="29.8515625" style="11" customWidth="1"/>
    <col min="4" max="4" width="13.28125" style="11" customWidth="1"/>
    <col min="5" max="5" width="12.28125" style="11" customWidth="1"/>
    <col min="6" max="6" width="16.8515625" style="11" bestFit="1" customWidth="1"/>
    <col min="7" max="7" width="12.140625" style="11" customWidth="1"/>
    <col min="8" max="8" width="10.7109375" style="11" customWidth="1"/>
    <col min="9" max="9" width="12.140625" style="5" customWidth="1"/>
    <col min="10" max="10" width="11.8515625" style="5" customWidth="1"/>
    <col min="11" max="11" width="11.28125" style="5" customWidth="1"/>
    <col min="12" max="12" width="11.57421875" style="5" customWidth="1"/>
    <col min="13" max="13" width="12.00390625" style="5" customWidth="1"/>
    <col min="14" max="14" width="13.140625" style="5" customWidth="1"/>
    <col min="15" max="15" width="16.140625" style="43" customWidth="1"/>
    <col min="16" max="16" width="11.140625" style="11" customWidth="1"/>
    <col min="17" max="24" width="9.140625" style="11" customWidth="1"/>
    <col min="25" max="25" width="11.7109375" style="11" customWidth="1"/>
    <col min="26" max="30" width="9.7109375" style="11" bestFit="1" customWidth="1"/>
    <col min="31" max="31" width="9.140625" style="11" customWidth="1"/>
    <col min="32" max="36" width="16.140625" style="11" bestFit="1" customWidth="1"/>
    <col min="37" max="37" width="9.140625" style="11" customWidth="1"/>
    <col min="38" max="42" width="16.28125" style="11" bestFit="1" customWidth="1"/>
    <col min="43" max="16384" width="9.140625" style="11" customWidth="1"/>
  </cols>
  <sheetData>
    <row r="1" spans="1:74" s="4" customFormat="1" ht="15">
      <c r="A1" s="199"/>
      <c r="B1" s="1" t="s">
        <v>117</v>
      </c>
      <c r="C1" s="94" t="s">
        <v>113</v>
      </c>
      <c r="D1" s="3"/>
      <c r="E1" s="96"/>
      <c r="G1" s="33"/>
      <c r="I1" s="5"/>
      <c r="J1" s="5"/>
      <c r="K1" s="5"/>
      <c r="L1" s="5"/>
      <c r="M1" s="5"/>
      <c r="N1" s="5"/>
      <c r="O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s="4" customFormat="1" ht="18.75" customHeight="1">
      <c r="A2" s="199"/>
      <c r="B2" s="47" t="s">
        <v>111</v>
      </c>
      <c r="C2" s="95" t="s">
        <v>114</v>
      </c>
      <c r="D2" s="33"/>
      <c r="E2" s="97"/>
      <c r="F2" s="10"/>
      <c r="G2" s="33"/>
      <c r="I2" s="5"/>
      <c r="J2" s="5"/>
      <c r="K2" s="5"/>
      <c r="L2" s="5"/>
      <c r="M2" s="5"/>
      <c r="N2" s="5"/>
      <c r="O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s="4" customFormat="1" ht="15">
      <c r="A3" s="199"/>
      <c r="B3" s="48" t="s">
        <v>109</v>
      </c>
      <c r="C3" s="95"/>
      <c r="D3" s="33"/>
      <c r="E3" s="98"/>
      <c r="G3" s="33"/>
      <c r="I3" s="5"/>
      <c r="J3" s="5"/>
      <c r="K3" s="5"/>
      <c r="L3" s="5"/>
      <c r="M3" s="5"/>
      <c r="N3" s="5"/>
      <c r="O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4" customFormat="1" ht="15">
      <c r="A4" s="199"/>
      <c r="B4" s="33" t="s">
        <v>110</v>
      </c>
      <c r="C4" s="88"/>
      <c r="D4" s="12"/>
      <c r="E4" s="99"/>
      <c r="G4" s="33"/>
      <c r="I4" s="90"/>
      <c r="J4" s="13"/>
      <c r="K4" s="5"/>
      <c r="L4" s="5"/>
      <c r="M4" s="5"/>
      <c r="N4" s="5"/>
      <c r="O4" s="14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1:74" s="4" customFormat="1" ht="15">
      <c r="A5" s="199"/>
      <c r="B5" s="33" t="s">
        <v>37</v>
      </c>
      <c r="C5" s="88" t="s">
        <v>106</v>
      </c>
      <c r="D5" s="12"/>
      <c r="E5" s="98"/>
      <c r="G5" s="33"/>
      <c r="I5" s="90"/>
      <c r="J5" s="13"/>
      <c r="K5" s="5"/>
      <c r="L5" s="5"/>
      <c r="M5" s="5"/>
      <c r="N5" s="5"/>
      <c r="O5" s="14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s="4" customFormat="1" ht="15">
      <c r="A6" s="199"/>
      <c r="B6" s="76" t="s">
        <v>46</v>
      </c>
      <c r="C6" s="57">
        <v>203700</v>
      </c>
      <c r="D6" s="12"/>
      <c r="I6" s="13"/>
      <c r="J6" s="13"/>
      <c r="K6" s="5"/>
      <c r="L6" s="5"/>
      <c r="M6" s="5"/>
      <c r="N6" s="5"/>
      <c r="O6" s="237" t="s">
        <v>94</v>
      </c>
      <c r="P6" s="237"/>
      <c r="Q6" s="237"/>
      <c r="R6" s="237"/>
      <c r="S6" s="237"/>
      <c r="T6" s="237"/>
      <c r="U6" s="237"/>
      <c r="V6" s="237"/>
      <c r="W6" s="23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s="4" customFormat="1" ht="15">
      <c r="A7" s="199"/>
      <c r="C7" s="2"/>
      <c r="D7" s="12"/>
      <c r="I7" s="18"/>
      <c r="J7" s="13"/>
      <c r="K7" s="13"/>
      <c r="L7" s="13"/>
      <c r="N7" s="5"/>
      <c r="O7" s="8" t="s">
        <v>87</v>
      </c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37" s="126" customFormat="1" ht="15.75" thickBot="1">
      <c r="A8" s="224"/>
      <c r="B8" s="120" t="s">
        <v>0</v>
      </c>
      <c r="C8" s="121" t="s">
        <v>1</v>
      </c>
      <c r="D8" s="121" t="s">
        <v>2</v>
      </c>
      <c r="E8" s="121" t="s">
        <v>2</v>
      </c>
      <c r="F8" s="121" t="s">
        <v>2</v>
      </c>
      <c r="G8" s="121" t="s">
        <v>2</v>
      </c>
      <c r="H8" s="121" t="s">
        <v>2</v>
      </c>
      <c r="I8" s="121" t="s">
        <v>3</v>
      </c>
      <c r="J8" s="121" t="s">
        <v>4</v>
      </c>
      <c r="K8" s="121" t="s">
        <v>5</v>
      </c>
      <c r="L8" s="121" t="s">
        <v>6</v>
      </c>
      <c r="M8" s="121" t="s">
        <v>7</v>
      </c>
      <c r="N8" s="122" t="s">
        <v>8</v>
      </c>
      <c r="O8" s="123" t="str">
        <f>'Total Budget'!O8</f>
        <v>FY23</v>
      </c>
      <c r="P8" s="123" t="str">
        <f>'Total Budget'!P8</f>
        <v>FY24</v>
      </c>
      <c r="Q8" s="123" t="str">
        <f>'Total Budget'!Q8</f>
        <v>FY25</v>
      </c>
      <c r="R8" s="123" t="str">
        <f>'Total Budget'!R8</f>
        <v>FY26</v>
      </c>
      <c r="S8" s="123" t="str">
        <f>'Total Budget'!S8</f>
        <v>FY27</v>
      </c>
      <c r="T8" s="123" t="str">
        <f>'Total Budget'!T8</f>
        <v>FY28</v>
      </c>
      <c r="U8" s="123" t="str">
        <f>'Total Budget'!U8</f>
        <v>FY29</v>
      </c>
      <c r="V8" s="123" t="str">
        <f>'Total Budget'!V8</f>
        <v>FY30</v>
      </c>
      <c r="W8" s="123" t="str">
        <f>'Total Budget'!W8</f>
        <v>FY31</v>
      </c>
      <c r="X8" s="123"/>
      <c r="Y8" s="124"/>
      <c r="Z8" s="124"/>
      <c r="AA8" s="124"/>
      <c r="AB8" s="124"/>
      <c r="AC8" s="124"/>
      <c r="AD8" s="124"/>
      <c r="AE8" s="125"/>
      <c r="AF8" s="124"/>
      <c r="AG8" s="124"/>
      <c r="AH8" s="124"/>
      <c r="AI8" s="124"/>
      <c r="AJ8" s="124"/>
      <c r="AK8" s="124"/>
    </row>
    <row r="9" spans="1:42" s="8" customFormat="1" ht="15.75" thickBot="1">
      <c r="A9" s="224"/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16">
        <f>'Total Budget'!I9</f>
        <v>45108</v>
      </c>
      <c r="J9" s="165">
        <f>'Total Budget'!J9</f>
        <v>45474</v>
      </c>
      <c r="K9" s="165">
        <f>'Total Budget'!K9</f>
        <v>45839</v>
      </c>
      <c r="L9" s="165">
        <f>'Total Budget'!L9</f>
        <v>46204</v>
      </c>
      <c r="M9" s="165">
        <f>'Total Budget'!M9</f>
        <v>46569</v>
      </c>
      <c r="N9" s="5"/>
      <c r="O9" s="14" t="s">
        <v>33</v>
      </c>
      <c r="P9" s="15" t="s">
        <v>124</v>
      </c>
      <c r="Q9" s="15" t="s">
        <v>125</v>
      </c>
      <c r="R9" s="15" t="s">
        <v>126</v>
      </c>
      <c r="S9" s="15" t="s">
        <v>127</v>
      </c>
      <c r="T9" s="15" t="s">
        <v>128</v>
      </c>
      <c r="U9" s="7"/>
      <c r="V9" s="7"/>
      <c r="W9" s="7"/>
      <c r="X9" s="7"/>
      <c r="Y9" s="7"/>
      <c r="Z9" s="105" t="s">
        <v>76</v>
      </c>
      <c r="AA9" s="105" t="s">
        <v>77</v>
      </c>
      <c r="AB9" s="105" t="s">
        <v>78</v>
      </c>
      <c r="AC9" s="105" t="s">
        <v>79</v>
      </c>
      <c r="AD9" s="106" t="s">
        <v>80</v>
      </c>
      <c r="AE9" s="7"/>
      <c r="AF9" s="105" t="s">
        <v>81</v>
      </c>
      <c r="AG9" s="105" t="s">
        <v>82</v>
      </c>
      <c r="AH9" s="105" t="s">
        <v>83</v>
      </c>
      <c r="AI9" s="105" t="s">
        <v>84</v>
      </c>
      <c r="AJ9" s="106" t="s">
        <v>85</v>
      </c>
      <c r="AK9" s="7"/>
      <c r="AL9" s="105" t="s">
        <v>95</v>
      </c>
      <c r="AM9" s="105" t="s">
        <v>96</v>
      </c>
      <c r="AN9" s="105" t="s">
        <v>97</v>
      </c>
      <c r="AO9" s="105" t="s">
        <v>98</v>
      </c>
      <c r="AP9" s="106" t="s">
        <v>99</v>
      </c>
    </row>
    <row r="10" spans="1:74" s="4" customFormat="1" ht="17.25" customHeight="1">
      <c r="A10" s="199"/>
      <c r="C10" s="2"/>
      <c r="D10" s="16"/>
      <c r="E10" s="16"/>
      <c r="F10" s="16"/>
      <c r="G10" s="16"/>
      <c r="H10" s="16"/>
      <c r="I10" s="116">
        <f>'Total Budget'!I10</f>
        <v>45473</v>
      </c>
      <c r="J10" s="165">
        <f>'Total Budget'!J10</f>
        <v>45838</v>
      </c>
      <c r="K10" s="165">
        <f>'Total Budget'!K10</f>
        <v>46203</v>
      </c>
      <c r="L10" s="165">
        <f>'Total Budget'!L10</f>
        <v>46568</v>
      </c>
      <c r="M10" s="165">
        <f>'Total Budget'!M10</f>
        <v>46934</v>
      </c>
      <c r="N10" s="5"/>
      <c r="O10" s="14"/>
      <c r="P10" s="8"/>
      <c r="Q10" s="8"/>
      <c r="R10" s="8"/>
      <c r="S10" s="7"/>
      <c r="T10" s="7"/>
      <c r="U10" s="7"/>
      <c r="V10" s="7"/>
      <c r="W10" s="7"/>
      <c r="X10" s="7"/>
      <c r="Y10" s="7"/>
      <c r="Z10" s="103"/>
      <c r="AA10" s="70"/>
      <c r="AB10" s="70"/>
      <c r="AC10" s="70"/>
      <c r="AD10" s="71"/>
      <c r="AE10" s="7"/>
      <c r="AF10" s="103"/>
      <c r="AG10" s="70"/>
      <c r="AH10" s="70"/>
      <c r="AI10" s="70"/>
      <c r="AJ10" s="71"/>
      <c r="AK10" s="7"/>
      <c r="AL10" s="103"/>
      <c r="AM10" s="70"/>
      <c r="AN10" s="70"/>
      <c r="AO10" s="70"/>
      <c r="AP10" s="71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</row>
    <row r="11" spans="1:74" s="4" customFormat="1" ht="15.75" customHeight="1">
      <c r="A11" s="199">
        <v>5010</v>
      </c>
      <c r="B11" s="166" t="str">
        <f>C1</f>
        <v>Name</v>
      </c>
      <c r="C11" s="25" t="s">
        <v>49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aca="true" t="shared" si="0" ref="I11:I25">ROUND((SUM(D11*O11)*$D$115/12+SUM(D11*P11)*$D$116/12),0)</f>
        <v>0</v>
      </c>
      <c r="J11" s="22">
        <f aca="true" t="shared" si="1" ref="J11:J25">ROUND((SUM(E11*P11)*$E$115/12+SUM(E11*Q11)*$E$116/12),0)</f>
        <v>0</v>
      </c>
      <c r="K11" s="22">
        <f aca="true" t="shared" si="2" ref="K11:K25">ROUND((SUM(F11*Q11)*$F$115/12+SUM(F11*R11)*$F$116/12),0)</f>
        <v>0</v>
      </c>
      <c r="L11" s="22">
        <f aca="true" t="shared" si="3" ref="L11:L25">ROUND((SUM(G11*R11)*$G$115/12+SUM(G11*S11)*$G$116/12),0)</f>
        <v>0</v>
      </c>
      <c r="M11" s="22">
        <f aca="true" t="shared" si="4" ref="M11:M25">ROUND((SUM(H11*S11)*$H$115/12+SUM(H11*T11)*$H$116/12),0)</f>
        <v>0</v>
      </c>
      <c r="N11" s="5">
        <f>SUM(I11:M11)</f>
        <v>0</v>
      </c>
      <c r="O11" s="24">
        <v>203700</v>
      </c>
      <c r="P11" s="81">
        <f aca="true" t="shared" si="5" ref="P11:W25">IF(O11*$D$120&gt;$C$6,$C$6,O11*$D$120)</f>
        <v>203700</v>
      </c>
      <c r="Q11" s="81">
        <f t="shared" si="5"/>
        <v>203700</v>
      </c>
      <c r="R11" s="81">
        <f t="shared" si="5"/>
        <v>203700</v>
      </c>
      <c r="S11" s="81">
        <f t="shared" si="5"/>
        <v>203700</v>
      </c>
      <c r="T11" s="81">
        <f t="shared" si="5"/>
        <v>203700</v>
      </c>
      <c r="U11" s="81">
        <f t="shared" si="5"/>
        <v>203700</v>
      </c>
      <c r="V11" s="81">
        <f t="shared" si="5"/>
        <v>203700</v>
      </c>
      <c r="W11" s="81">
        <f t="shared" si="5"/>
        <v>203700</v>
      </c>
      <c r="X11" s="81"/>
      <c r="Y11" s="7" t="str">
        <f>B11</f>
        <v>Name</v>
      </c>
      <c r="Z11" s="103">
        <f aca="true" t="shared" si="6" ref="Z11:AD22">I11*$D$28</f>
        <v>0</v>
      </c>
      <c r="AA11" s="70">
        <f t="shared" si="6"/>
        <v>0</v>
      </c>
      <c r="AB11" s="70">
        <f t="shared" si="6"/>
        <v>0</v>
      </c>
      <c r="AC11" s="70">
        <f t="shared" si="6"/>
        <v>0</v>
      </c>
      <c r="AD11" s="71">
        <f t="shared" si="6"/>
        <v>0</v>
      </c>
      <c r="AE11" s="7"/>
      <c r="AF11" s="103">
        <f>I11+Z11</f>
        <v>0</v>
      </c>
      <c r="AG11" s="70">
        <f>J11+AA11</f>
        <v>0</v>
      </c>
      <c r="AH11" s="70">
        <f>K11+AB11</f>
        <v>0</v>
      </c>
      <c r="AI11" s="70">
        <f>L11+AC11</f>
        <v>0</v>
      </c>
      <c r="AJ11" s="71">
        <f>M11+AD11</f>
        <v>0</v>
      </c>
      <c r="AK11" s="7"/>
      <c r="AL11" s="108">
        <f>D11*12</f>
        <v>0</v>
      </c>
      <c r="AM11" s="109">
        <f>E11*12</f>
        <v>0</v>
      </c>
      <c r="AN11" s="109">
        <f>F11*12</f>
        <v>0</v>
      </c>
      <c r="AO11" s="109">
        <f>G11*12</f>
        <v>0</v>
      </c>
      <c r="AP11" s="110">
        <f>H11*12</f>
        <v>0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s="4" customFormat="1" ht="13.5" customHeight="1">
      <c r="A12" s="199">
        <v>5010</v>
      </c>
      <c r="B12" s="91"/>
      <c r="C12" s="25" t="s">
        <v>64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  <c r="J12" s="22">
        <f t="shared" si="1"/>
        <v>0</v>
      </c>
      <c r="K12" s="22">
        <f t="shared" si="2"/>
        <v>0</v>
      </c>
      <c r="L12" s="22">
        <f t="shared" si="3"/>
        <v>0</v>
      </c>
      <c r="M12" s="22">
        <f t="shared" si="4"/>
        <v>0</v>
      </c>
      <c r="N12" s="5">
        <f>SUM(I12:M12)</f>
        <v>0</v>
      </c>
      <c r="O12" s="24">
        <v>0</v>
      </c>
      <c r="P12" s="81">
        <f t="shared" si="5"/>
        <v>0</v>
      </c>
      <c r="Q12" s="81">
        <f t="shared" si="5"/>
        <v>0</v>
      </c>
      <c r="R12" s="81">
        <f t="shared" si="5"/>
        <v>0</v>
      </c>
      <c r="S12" s="81">
        <f t="shared" si="5"/>
        <v>0</v>
      </c>
      <c r="T12" s="81">
        <f t="shared" si="5"/>
        <v>0</v>
      </c>
      <c r="U12" s="81">
        <f t="shared" si="5"/>
        <v>0</v>
      </c>
      <c r="V12" s="81">
        <f t="shared" si="5"/>
        <v>0</v>
      </c>
      <c r="W12" s="81">
        <f t="shared" si="5"/>
        <v>0</v>
      </c>
      <c r="X12" s="81"/>
      <c r="Y12" s="7">
        <f aca="true" t="shared" si="7" ref="Y12:Y25">B12</f>
        <v>0</v>
      </c>
      <c r="Z12" s="103">
        <f t="shared" si="6"/>
        <v>0</v>
      </c>
      <c r="AA12" s="70">
        <f t="shared" si="6"/>
        <v>0</v>
      </c>
      <c r="AB12" s="70">
        <f t="shared" si="6"/>
        <v>0</v>
      </c>
      <c r="AC12" s="70">
        <f t="shared" si="6"/>
        <v>0</v>
      </c>
      <c r="AD12" s="71">
        <f t="shared" si="6"/>
        <v>0</v>
      </c>
      <c r="AE12" s="7"/>
      <c r="AF12" s="103">
        <f>I12+Z12</f>
        <v>0</v>
      </c>
      <c r="AG12" s="70">
        <f>J12+AA12</f>
        <v>0</v>
      </c>
      <c r="AH12" s="70">
        <f aca="true" t="shared" si="8" ref="AH12:AI25">K12+AB12</f>
        <v>0</v>
      </c>
      <c r="AI12" s="70">
        <f>L12+AC12</f>
        <v>0</v>
      </c>
      <c r="AJ12" s="71">
        <f aca="true" t="shared" si="9" ref="AJ12:AJ25">M12+AD12</f>
        <v>0</v>
      </c>
      <c r="AK12" s="7"/>
      <c r="AL12" s="108">
        <f aca="true" t="shared" si="10" ref="AL12:AP25">D12*12</f>
        <v>0</v>
      </c>
      <c r="AM12" s="109">
        <f t="shared" si="10"/>
        <v>0</v>
      </c>
      <c r="AN12" s="109">
        <f t="shared" si="10"/>
        <v>0</v>
      </c>
      <c r="AO12" s="109">
        <f t="shared" si="10"/>
        <v>0</v>
      </c>
      <c r="AP12" s="110">
        <f t="shared" si="10"/>
        <v>0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4" s="4" customFormat="1" ht="13.5" customHeight="1">
      <c r="A13" s="199">
        <v>5010</v>
      </c>
      <c r="B13" s="91"/>
      <c r="C13" s="25" t="s">
        <v>64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  <c r="J13" s="22">
        <f t="shared" si="1"/>
        <v>0</v>
      </c>
      <c r="K13" s="22">
        <f t="shared" si="2"/>
        <v>0</v>
      </c>
      <c r="L13" s="22">
        <f t="shared" si="3"/>
        <v>0</v>
      </c>
      <c r="M13" s="22">
        <f t="shared" si="4"/>
        <v>0</v>
      </c>
      <c r="N13" s="5">
        <f>SUM(I13:M13)</f>
        <v>0</v>
      </c>
      <c r="O13" s="24">
        <v>0</v>
      </c>
      <c r="P13" s="81">
        <f t="shared" si="5"/>
        <v>0</v>
      </c>
      <c r="Q13" s="81">
        <f t="shared" si="5"/>
        <v>0</v>
      </c>
      <c r="R13" s="81">
        <f t="shared" si="5"/>
        <v>0</v>
      </c>
      <c r="S13" s="81">
        <f t="shared" si="5"/>
        <v>0</v>
      </c>
      <c r="T13" s="81">
        <f t="shared" si="5"/>
        <v>0</v>
      </c>
      <c r="U13" s="81">
        <f t="shared" si="5"/>
        <v>0</v>
      </c>
      <c r="V13" s="81">
        <f t="shared" si="5"/>
        <v>0</v>
      </c>
      <c r="W13" s="81">
        <f t="shared" si="5"/>
        <v>0</v>
      </c>
      <c r="X13" s="81"/>
      <c r="Y13" s="7">
        <f t="shared" si="7"/>
        <v>0</v>
      </c>
      <c r="Z13" s="103">
        <f t="shared" si="6"/>
        <v>0</v>
      </c>
      <c r="AA13" s="70">
        <f t="shared" si="6"/>
        <v>0</v>
      </c>
      <c r="AB13" s="70">
        <f t="shared" si="6"/>
        <v>0</v>
      </c>
      <c r="AC13" s="70">
        <f t="shared" si="6"/>
        <v>0</v>
      </c>
      <c r="AD13" s="71">
        <f t="shared" si="6"/>
        <v>0</v>
      </c>
      <c r="AE13" s="7"/>
      <c r="AF13" s="103">
        <f aca="true" t="shared" si="11" ref="AF13:AG25">I13+Z13</f>
        <v>0</v>
      </c>
      <c r="AG13" s="70">
        <f t="shared" si="11"/>
        <v>0</v>
      </c>
      <c r="AH13" s="70">
        <f t="shared" si="8"/>
        <v>0</v>
      </c>
      <c r="AI13" s="70">
        <f t="shared" si="8"/>
        <v>0</v>
      </c>
      <c r="AJ13" s="71">
        <f t="shared" si="9"/>
        <v>0</v>
      </c>
      <c r="AK13" s="7"/>
      <c r="AL13" s="108">
        <f t="shared" si="10"/>
        <v>0</v>
      </c>
      <c r="AM13" s="109">
        <f t="shared" si="10"/>
        <v>0</v>
      </c>
      <c r="AN13" s="109">
        <f t="shared" si="10"/>
        <v>0</v>
      </c>
      <c r="AO13" s="109">
        <f t="shared" si="10"/>
        <v>0</v>
      </c>
      <c r="AP13" s="110">
        <f t="shared" si="10"/>
        <v>0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1:74" s="4" customFormat="1" ht="13.5" customHeight="1">
      <c r="A14" s="199">
        <v>5100</v>
      </c>
      <c r="B14" s="91"/>
      <c r="C14" s="25" t="s">
        <v>61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 t="shared" si="0"/>
        <v>0</v>
      </c>
      <c r="J14" s="22">
        <f t="shared" si="1"/>
        <v>0</v>
      </c>
      <c r="K14" s="22">
        <f t="shared" si="2"/>
        <v>0</v>
      </c>
      <c r="L14" s="22">
        <f t="shared" si="3"/>
        <v>0</v>
      </c>
      <c r="M14" s="22">
        <f t="shared" si="4"/>
        <v>0</v>
      </c>
      <c r="N14" s="5">
        <f aca="true" t="shared" si="12" ref="N14:N21">SUM(I14:M14)</f>
        <v>0</v>
      </c>
      <c r="O14" s="24">
        <v>0</v>
      </c>
      <c r="P14" s="81">
        <f t="shared" si="5"/>
        <v>0</v>
      </c>
      <c r="Q14" s="81">
        <f t="shared" si="5"/>
        <v>0</v>
      </c>
      <c r="R14" s="81">
        <f t="shared" si="5"/>
        <v>0</v>
      </c>
      <c r="S14" s="81">
        <f t="shared" si="5"/>
        <v>0</v>
      </c>
      <c r="T14" s="81">
        <f t="shared" si="5"/>
        <v>0</v>
      </c>
      <c r="U14" s="81">
        <f t="shared" si="5"/>
        <v>0</v>
      </c>
      <c r="V14" s="81">
        <f t="shared" si="5"/>
        <v>0</v>
      </c>
      <c r="W14" s="81">
        <f t="shared" si="5"/>
        <v>0</v>
      </c>
      <c r="X14" s="81"/>
      <c r="Y14" s="7">
        <f t="shared" si="7"/>
        <v>0</v>
      </c>
      <c r="Z14" s="103">
        <f t="shared" si="6"/>
        <v>0</v>
      </c>
      <c r="AA14" s="70">
        <f t="shared" si="6"/>
        <v>0</v>
      </c>
      <c r="AB14" s="70">
        <f t="shared" si="6"/>
        <v>0</v>
      </c>
      <c r="AC14" s="70">
        <f t="shared" si="6"/>
        <v>0</v>
      </c>
      <c r="AD14" s="71">
        <f t="shared" si="6"/>
        <v>0</v>
      </c>
      <c r="AE14" s="7"/>
      <c r="AF14" s="103">
        <f t="shared" si="11"/>
        <v>0</v>
      </c>
      <c r="AG14" s="70">
        <f t="shared" si="11"/>
        <v>0</v>
      </c>
      <c r="AH14" s="70">
        <f t="shared" si="8"/>
        <v>0</v>
      </c>
      <c r="AI14" s="70">
        <f t="shared" si="8"/>
        <v>0</v>
      </c>
      <c r="AJ14" s="71">
        <f t="shared" si="9"/>
        <v>0</v>
      </c>
      <c r="AK14" s="7"/>
      <c r="AL14" s="108">
        <f t="shared" si="10"/>
        <v>0</v>
      </c>
      <c r="AM14" s="109">
        <f t="shared" si="10"/>
        <v>0</v>
      </c>
      <c r="AN14" s="109">
        <f t="shared" si="10"/>
        <v>0</v>
      </c>
      <c r="AO14" s="109">
        <f t="shared" si="10"/>
        <v>0</v>
      </c>
      <c r="AP14" s="110">
        <f t="shared" si="10"/>
        <v>0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</row>
    <row r="15" spans="1:74" s="4" customFormat="1" ht="13.5" customHeight="1">
      <c r="A15" s="199">
        <v>5100</v>
      </c>
      <c r="B15" s="91"/>
      <c r="C15" s="19" t="s">
        <v>62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f t="shared" si="0"/>
        <v>0</v>
      </c>
      <c r="J15" s="22">
        <f t="shared" si="1"/>
        <v>0</v>
      </c>
      <c r="K15" s="22">
        <f t="shared" si="2"/>
        <v>0</v>
      </c>
      <c r="L15" s="22">
        <f t="shared" si="3"/>
        <v>0</v>
      </c>
      <c r="M15" s="22">
        <f t="shared" si="4"/>
        <v>0</v>
      </c>
      <c r="N15" s="5">
        <f t="shared" si="12"/>
        <v>0</v>
      </c>
      <c r="O15" s="24">
        <v>0</v>
      </c>
      <c r="P15" s="81">
        <f t="shared" si="5"/>
        <v>0</v>
      </c>
      <c r="Q15" s="81">
        <f t="shared" si="5"/>
        <v>0</v>
      </c>
      <c r="R15" s="81">
        <f t="shared" si="5"/>
        <v>0</v>
      </c>
      <c r="S15" s="81">
        <f t="shared" si="5"/>
        <v>0</v>
      </c>
      <c r="T15" s="81">
        <f t="shared" si="5"/>
        <v>0</v>
      </c>
      <c r="U15" s="81">
        <f t="shared" si="5"/>
        <v>0</v>
      </c>
      <c r="V15" s="81">
        <f t="shared" si="5"/>
        <v>0</v>
      </c>
      <c r="W15" s="81">
        <f t="shared" si="5"/>
        <v>0</v>
      </c>
      <c r="X15" s="81"/>
      <c r="Y15" s="7">
        <f t="shared" si="7"/>
        <v>0</v>
      </c>
      <c r="Z15" s="103">
        <f t="shared" si="6"/>
        <v>0</v>
      </c>
      <c r="AA15" s="70">
        <f t="shared" si="6"/>
        <v>0</v>
      </c>
      <c r="AB15" s="70">
        <f t="shared" si="6"/>
        <v>0</v>
      </c>
      <c r="AC15" s="70">
        <f t="shared" si="6"/>
        <v>0</v>
      </c>
      <c r="AD15" s="71">
        <f t="shared" si="6"/>
        <v>0</v>
      </c>
      <c r="AE15" s="7"/>
      <c r="AF15" s="103">
        <f t="shared" si="11"/>
        <v>0</v>
      </c>
      <c r="AG15" s="70">
        <f t="shared" si="11"/>
        <v>0</v>
      </c>
      <c r="AH15" s="70">
        <f t="shared" si="8"/>
        <v>0</v>
      </c>
      <c r="AI15" s="70">
        <f t="shared" si="8"/>
        <v>0</v>
      </c>
      <c r="AJ15" s="71">
        <f t="shared" si="9"/>
        <v>0</v>
      </c>
      <c r="AK15" s="7"/>
      <c r="AL15" s="108">
        <f t="shared" si="10"/>
        <v>0</v>
      </c>
      <c r="AM15" s="109">
        <f t="shared" si="10"/>
        <v>0</v>
      </c>
      <c r="AN15" s="109">
        <f t="shared" si="10"/>
        <v>0</v>
      </c>
      <c r="AO15" s="109">
        <f t="shared" si="10"/>
        <v>0</v>
      </c>
      <c r="AP15" s="110">
        <f t="shared" si="10"/>
        <v>0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74" s="4" customFormat="1" ht="13.5" customHeight="1">
      <c r="A16" s="199">
        <v>5100</v>
      </c>
      <c r="B16" s="91"/>
      <c r="C16" s="25" t="s">
        <v>75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2">
        <f t="shared" si="0"/>
        <v>0</v>
      </c>
      <c r="J16" s="22">
        <f t="shared" si="1"/>
        <v>0</v>
      </c>
      <c r="K16" s="22">
        <f t="shared" si="2"/>
        <v>0</v>
      </c>
      <c r="L16" s="22">
        <f t="shared" si="3"/>
        <v>0</v>
      </c>
      <c r="M16" s="22">
        <f t="shared" si="4"/>
        <v>0</v>
      </c>
      <c r="N16" s="5">
        <f t="shared" si="12"/>
        <v>0</v>
      </c>
      <c r="O16" s="24">
        <v>0</v>
      </c>
      <c r="P16" s="81">
        <f t="shared" si="5"/>
        <v>0</v>
      </c>
      <c r="Q16" s="81">
        <f t="shared" si="5"/>
        <v>0</v>
      </c>
      <c r="R16" s="81">
        <f t="shared" si="5"/>
        <v>0</v>
      </c>
      <c r="S16" s="81">
        <f t="shared" si="5"/>
        <v>0</v>
      </c>
      <c r="T16" s="81">
        <f t="shared" si="5"/>
        <v>0</v>
      </c>
      <c r="U16" s="81">
        <f t="shared" si="5"/>
        <v>0</v>
      </c>
      <c r="V16" s="81">
        <f t="shared" si="5"/>
        <v>0</v>
      </c>
      <c r="W16" s="81">
        <f t="shared" si="5"/>
        <v>0</v>
      </c>
      <c r="X16" s="81"/>
      <c r="Y16" s="7">
        <f t="shared" si="7"/>
        <v>0</v>
      </c>
      <c r="Z16" s="103">
        <f t="shared" si="6"/>
        <v>0</v>
      </c>
      <c r="AA16" s="70">
        <f t="shared" si="6"/>
        <v>0</v>
      </c>
      <c r="AB16" s="70">
        <f t="shared" si="6"/>
        <v>0</v>
      </c>
      <c r="AC16" s="70">
        <f t="shared" si="6"/>
        <v>0</v>
      </c>
      <c r="AD16" s="71">
        <f t="shared" si="6"/>
        <v>0</v>
      </c>
      <c r="AE16" s="7"/>
      <c r="AF16" s="103">
        <f t="shared" si="11"/>
        <v>0</v>
      </c>
      <c r="AG16" s="70">
        <f t="shared" si="11"/>
        <v>0</v>
      </c>
      <c r="AH16" s="70">
        <f t="shared" si="8"/>
        <v>0</v>
      </c>
      <c r="AI16" s="70">
        <f t="shared" si="8"/>
        <v>0</v>
      </c>
      <c r="AJ16" s="71">
        <f t="shared" si="9"/>
        <v>0</v>
      </c>
      <c r="AK16" s="7"/>
      <c r="AL16" s="108">
        <f t="shared" si="10"/>
        <v>0</v>
      </c>
      <c r="AM16" s="109">
        <f t="shared" si="10"/>
        <v>0</v>
      </c>
      <c r="AN16" s="109">
        <f t="shared" si="10"/>
        <v>0</v>
      </c>
      <c r="AO16" s="109">
        <f t="shared" si="10"/>
        <v>0</v>
      </c>
      <c r="AP16" s="110">
        <f t="shared" si="10"/>
        <v>0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s="4" customFormat="1" ht="13.5" customHeight="1">
      <c r="A17" s="199">
        <v>5100</v>
      </c>
      <c r="B17" s="91"/>
      <c r="C17" s="25" t="s">
        <v>75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2">
        <f t="shared" si="0"/>
        <v>0</v>
      </c>
      <c r="J17" s="22">
        <f t="shared" si="1"/>
        <v>0</v>
      </c>
      <c r="K17" s="22">
        <f t="shared" si="2"/>
        <v>0</v>
      </c>
      <c r="L17" s="22">
        <f t="shared" si="3"/>
        <v>0</v>
      </c>
      <c r="M17" s="22">
        <f t="shared" si="4"/>
        <v>0</v>
      </c>
      <c r="N17" s="5">
        <f>SUM(I17:M17)</f>
        <v>0</v>
      </c>
      <c r="O17" s="24">
        <v>0</v>
      </c>
      <c r="P17" s="81">
        <f t="shared" si="5"/>
        <v>0</v>
      </c>
      <c r="Q17" s="81">
        <f t="shared" si="5"/>
        <v>0</v>
      </c>
      <c r="R17" s="81">
        <f t="shared" si="5"/>
        <v>0</v>
      </c>
      <c r="S17" s="81">
        <f t="shared" si="5"/>
        <v>0</v>
      </c>
      <c r="T17" s="81">
        <f t="shared" si="5"/>
        <v>0</v>
      </c>
      <c r="U17" s="81">
        <f t="shared" si="5"/>
        <v>0</v>
      </c>
      <c r="V17" s="81">
        <f t="shared" si="5"/>
        <v>0</v>
      </c>
      <c r="W17" s="81">
        <f t="shared" si="5"/>
        <v>0</v>
      </c>
      <c r="X17" s="81"/>
      <c r="Y17" s="7">
        <f t="shared" si="7"/>
        <v>0</v>
      </c>
      <c r="Z17" s="103">
        <f t="shared" si="6"/>
        <v>0</v>
      </c>
      <c r="AA17" s="70">
        <f t="shared" si="6"/>
        <v>0</v>
      </c>
      <c r="AB17" s="70">
        <f t="shared" si="6"/>
        <v>0</v>
      </c>
      <c r="AC17" s="70">
        <f t="shared" si="6"/>
        <v>0</v>
      </c>
      <c r="AD17" s="71">
        <f t="shared" si="6"/>
        <v>0</v>
      </c>
      <c r="AE17" s="7"/>
      <c r="AF17" s="103">
        <f t="shared" si="11"/>
        <v>0</v>
      </c>
      <c r="AG17" s="70">
        <f t="shared" si="11"/>
        <v>0</v>
      </c>
      <c r="AH17" s="70">
        <f t="shared" si="8"/>
        <v>0</v>
      </c>
      <c r="AI17" s="70">
        <f t="shared" si="8"/>
        <v>0</v>
      </c>
      <c r="AJ17" s="71">
        <f t="shared" si="9"/>
        <v>0</v>
      </c>
      <c r="AK17" s="7"/>
      <c r="AL17" s="108">
        <f t="shared" si="10"/>
        <v>0</v>
      </c>
      <c r="AM17" s="109">
        <f t="shared" si="10"/>
        <v>0</v>
      </c>
      <c r="AN17" s="109">
        <f t="shared" si="10"/>
        <v>0</v>
      </c>
      <c r="AO17" s="109">
        <f t="shared" si="10"/>
        <v>0</v>
      </c>
      <c r="AP17" s="110">
        <f t="shared" si="10"/>
        <v>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4" customFormat="1" ht="13.5" customHeight="1">
      <c r="A18" s="199">
        <v>5100</v>
      </c>
      <c r="B18" s="91"/>
      <c r="C18" s="25" t="s">
        <v>75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2">
        <f t="shared" si="0"/>
        <v>0</v>
      </c>
      <c r="J18" s="22">
        <f t="shared" si="1"/>
        <v>0</v>
      </c>
      <c r="K18" s="22">
        <f t="shared" si="2"/>
        <v>0</v>
      </c>
      <c r="L18" s="22">
        <f t="shared" si="3"/>
        <v>0</v>
      </c>
      <c r="M18" s="22">
        <f t="shared" si="4"/>
        <v>0</v>
      </c>
      <c r="N18" s="5">
        <f>SUM(I18:M18)</f>
        <v>0</v>
      </c>
      <c r="O18" s="24">
        <v>0</v>
      </c>
      <c r="P18" s="81">
        <f t="shared" si="5"/>
        <v>0</v>
      </c>
      <c r="Q18" s="81">
        <f t="shared" si="5"/>
        <v>0</v>
      </c>
      <c r="R18" s="81">
        <f t="shared" si="5"/>
        <v>0</v>
      </c>
      <c r="S18" s="81">
        <f t="shared" si="5"/>
        <v>0</v>
      </c>
      <c r="T18" s="81">
        <f t="shared" si="5"/>
        <v>0</v>
      </c>
      <c r="U18" s="81">
        <f t="shared" si="5"/>
        <v>0</v>
      </c>
      <c r="V18" s="81">
        <f t="shared" si="5"/>
        <v>0</v>
      </c>
      <c r="W18" s="81">
        <f t="shared" si="5"/>
        <v>0</v>
      </c>
      <c r="X18" s="81"/>
      <c r="Y18" s="7">
        <f t="shared" si="7"/>
        <v>0</v>
      </c>
      <c r="Z18" s="103">
        <f t="shared" si="6"/>
        <v>0</v>
      </c>
      <c r="AA18" s="70">
        <f t="shared" si="6"/>
        <v>0</v>
      </c>
      <c r="AB18" s="70">
        <f t="shared" si="6"/>
        <v>0</v>
      </c>
      <c r="AC18" s="70">
        <f t="shared" si="6"/>
        <v>0</v>
      </c>
      <c r="AD18" s="71">
        <f t="shared" si="6"/>
        <v>0</v>
      </c>
      <c r="AE18" s="7"/>
      <c r="AF18" s="103">
        <f t="shared" si="11"/>
        <v>0</v>
      </c>
      <c r="AG18" s="70">
        <f t="shared" si="11"/>
        <v>0</v>
      </c>
      <c r="AH18" s="70">
        <f t="shared" si="8"/>
        <v>0</v>
      </c>
      <c r="AI18" s="70">
        <f t="shared" si="8"/>
        <v>0</v>
      </c>
      <c r="AJ18" s="71">
        <f t="shared" si="9"/>
        <v>0</v>
      </c>
      <c r="AK18" s="7"/>
      <c r="AL18" s="108">
        <f t="shared" si="10"/>
        <v>0</v>
      </c>
      <c r="AM18" s="109">
        <f t="shared" si="10"/>
        <v>0</v>
      </c>
      <c r="AN18" s="109">
        <f t="shared" si="10"/>
        <v>0</v>
      </c>
      <c r="AO18" s="109">
        <f t="shared" si="10"/>
        <v>0</v>
      </c>
      <c r="AP18" s="110">
        <f t="shared" si="10"/>
        <v>0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s="4" customFormat="1" ht="13.5" customHeight="1">
      <c r="A19" s="199">
        <v>5100</v>
      </c>
      <c r="B19" s="91"/>
      <c r="C19" s="25" t="s">
        <v>75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2">
        <f t="shared" si="0"/>
        <v>0</v>
      </c>
      <c r="J19" s="22">
        <f t="shared" si="1"/>
        <v>0</v>
      </c>
      <c r="K19" s="22">
        <f t="shared" si="2"/>
        <v>0</v>
      </c>
      <c r="L19" s="22">
        <f t="shared" si="3"/>
        <v>0</v>
      </c>
      <c r="M19" s="22">
        <f t="shared" si="4"/>
        <v>0</v>
      </c>
      <c r="N19" s="5">
        <f>SUM(I19:M19)</f>
        <v>0</v>
      </c>
      <c r="O19" s="24">
        <v>0</v>
      </c>
      <c r="P19" s="81">
        <f t="shared" si="5"/>
        <v>0</v>
      </c>
      <c r="Q19" s="81">
        <f t="shared" si="5"/>
        <v>0</v>
      </c>
      <c r="R19" s="81">
        <f t="shared" si="5"/>
        <v>0</v>
      </c>
      <c r="S19" s="81">
        <f t="shared" si="5"/>
        <v>0</v>
      </c>
      <c r="T19" s="81">
        <f t="shared" si="5"/>
        <v>0</v>
      </c>
      <c r="U19" s="81">
        <f t="shared" si="5"/>
        <v>0</v>
      </c>
      <c r="V19" s="81">
        <f t="shared" si="5"/>
        <v>0</v>
      </c>
      <c r="W19" s="81">
        <f t="shared" si="5"/>
        <v>0</v>
      </c>
      <c r="X19" s="81"/>
      <c r="Y19" s="7">
        <f t="shared" si="7"/>
        <v>0</v>
      </c>
      <c r="Z19" s="103">
        <f t="shared" si="6"/>
        <v>0</v>
      </c>
      <c r="AA19" s="70">
        <f t="shared" si="6"/>
        <v>0</v>
      </c>
      <c r="AB19" s="70">
        <f t="shared" si="6"/>
        <v>0</v>
      </c>
      <c r="AC19" s="70">
        <f t="shared" si="6"/>
        <v>0</v>
      </c>
      <c r="AD19" s="71">
        <f t="shared" si="6"/>
        <v>0</v>
      </c>
      <c r="AE19" s="7"/>
      <c r="AF19" s="103">
        <f t="shared" si="11"/>
        <v>0</v>
      </c>
      <c r="AG19" s="70">
        <f t="shared" si="11"/>
        <v>0</v>
      </c>
      <c r="AH19" s="70">
        <f t="shared" si="8"/>
        <v>0</v>
      </c>
      <c r="AI19" s="70">
        <f t="shared" si="8"/>
        <v>0</v>
      </c>
      <c r="AJ19" s="71">
        <f t="shared" si="9"/>
        <v>0</v>
      </c>
      <c r="AK19" s="7"/>
      <c r="AL19" s="108">
        <f t="shared" si="10"/>
        <v>0</v>
      </c>
      <c r="AM19" s="109">
        <f t="shared" si="10"/>
        <v>0</v>
      </c>
      <c r="AN19" s="109">
        <f t="shared" si="10"/>
        <v>0</v>
      </c>
      <c r="AO19" s="109">
        <f t="shared" si="10"/>
        <v>0</v>
      </c>
      <c r="AP19" s="110">
        <f t="shared" si="10"/>
        <v>0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s="4" customFormat="1" ht="13.5" customHeight="1">
      <c r="A20" s="199">
        <v>5100</v>
      </c>
      <c r="B20" s="91"/>
      <c r="C20" s="25" t="s">
        <v>75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2">
        <f t="shared" si="0"/>
        <v>0</v>
      </c>
      <c r="J20" s="22">
        <f t="shared" si="1"/>
        <v>0</v>
      </c>
      <c r="K20" s="22">
        <f t="shared" si="2"/>
        <v>0</v>
      </c>
      <c r="L20" s="22">
        <f t="shared" si="3"/>
        <v>0</v>
      </c>
      <c r="M20" s="22">
        <f t="shared" si="4"/>
        <v>0</v>
      </c>
      <c r="N20" s="5">
        <f>SUM(I20:M20)</f>
        <v>0</v>
      </c>
      <c r="O20" s="24">
        <v>0</v>
      </c>
      <c r="P20" s="81">
        <f t="shared" si="5"/>
        <v>0</v>
      </c>
      <c r="Q20" s="81">
        <f t="shared" si="5"/>
        <v>0</v>
      </c>
      <c r="R20" s="81">
        <f t="shared" si="5"/>
        <v>0</v>
      </c>
      <c r="S20" s="81">
        <f t="shared" si="5"/>
        <v>0</v>
      </c>
      <c r="T20" s="81">
        <f t="shared" si="5"/>
        <v>0</v>
      </c>
      <c r="U20" s="81">
        <f t="shared" si="5"/>
        <v>0</v>
      </c>
      <c r="V20" s="81">
        <f t="shared" si="5"/>
        <v>0</v>
      </c>
      <c r="W20" s="81">
        <f t="shared" si="5"/>
        <v>0</v>
      </c>
      <c r="X20" s="81"/>
      <c r="Y20" s="7">
        <f t="shared" si="7"/>
        <v>0</v>
      </c>
      <c r="Z20" s="103">
        <f t="shared" si="6"/>
        <v>0</v>
      </c>
      <c r="AA20" s="70">
        <f t="shared" si="6"/>
        <v>0</v>
      </c>
      <c r="AB20" s="70">
        <f t="shared" si="6"/>
        <v>0</v>
      </c>
      <c r="AC20" s="70">
        <f t="shared" si="6"/>
        <v>0</v>
      </c>
      <c r="AD20" s="71">
        <f t="shared" si="6"/>
        <v>0</v>
      </c>
      <c r="AE20" s="7"/>
      <c r="AF20" s="103">
        <f t="shared" si="11"/>
        <v>0</v>
      </c>
      <c r="AG20" s="70">
        <f t="shared" si="11"/>
        <v>0</v>
      </c>
      <c r="AH20" s="70">
        <f t="shared" si="8"/>
        <v>0</v>
      </c>
      <c r="AI20" s="70">
        <f t="shared" si="8"/>
        <v>0</v>
      </c>
      <c r="AJ20" s="71">
        <f t="shared" si="9"/>
        <v>0</v>
      </c>
      <c r="AK20" s="7"/>
      <c r="AL20" s="108">
        <f t="shared" si="10"/>
        <v>0</v>
      </c>
      <c r="AM20" s="109">
        <f t="shared" si="10"/>
        <v>0</v>
      </c>
      <c r="AN20" s="109">
        <f t="shared" si="10"/>
        <v>0</v>
      </c>
      <c r="AO20" s="109">
        <f t="shared" si="10"/>
        <v>0</v>
      </c>
      <c r="AP20" s="110">
        <f t="shared" si="10"/>
        <v>0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s="4" customFormat="1" ht="13.5" customHeight="1">
      <c r="A21" s="199">
        <v>5100</v>
      </c>
      <c r="B21" s="91"/>
      <c r="C21" s="25" t="s">
        <v>75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2">
        <f t="shared" si="0"/>
        <v>0</v>
      </c>
      <c r="J21" s="22">
        <f t="shared" si="1"/>
        <v>0</v>
      </c>
      <c r="K21" s="22">
        <f t="shared" si="2"/>
        <v>0</v>
      </c>
      <c r="L21" s="22">
        <f t="shared" si="3"/>
        <v>0</v>
      </c>
      <c r="M21" s="22">
        <f t="shared" si="4"/>
        <v>0</v>
      </c>
      <c r="N21" s="5">
        <f t="shared" si="12"/>
        <v>0</v>
      </c>
      <c r="O21" s="24">
        <v>0</v>
      </c>
      <c r="P21" s="81">
        <f t="shared" si="5"/>
        <v>0</v>
      </c>
      <c r="Q21" s="81">
        <f t="shared" si="5"/>
        <v>0</v>
      </c>
      <c r="R21" s="81">
        <f t="shared" si="5"/>
        <v>0</v>
      </c>
      <c r="S21" s="81">
        <f t="shared" si="5"/>
        <v>0</v>
      </c>
      <c r="T21" s="81">
        <f t="shared" si="5"/>
        <v>0</v>
      </c>
      <c r="U21" s="81">
        <f t="shared" si="5"/>
        <v>0</v>
      </c>
      <c r="V21" s="81">
        <f t="shared" si="5"/>
        <v>0</v>
      </c>
      <c r="W21" s="81">
        <f t="shared" si="5"/>
        <v>0</v>
      </c>
      <c r="X21" s="81"/>
      <c r="Y21" s="7">
        <f t="shared" si="7"/>
        <v>0</v>
      </c>
      <c r="Z21" s="103">
        <f t="shared" si="6"/>
        <v>0</v>
      </c>
      <c r="AA21" s="70">
        <f t="shared" si="6"/>
        <v>0</v>
      </c>
      <c r="AB21" s="70">
        <f t="shared" si="6"/>
        <v>0</v>
      </c>
      <c r="AC21" s="70">
        <f t="shared" si="6"/>
        <v>0</v>
      </c>
      <c r="AD21" s="71">
        <f t="shared" si="6"/>
        <v>0</v>
      </c>
      <c r="AE21" s="7"/>
      <c r="AF21" s="103">
        <f t="shared" si="11"/>
        <v>0</v>
      </c>
      <c r="AG21" s="70">
        <f t="shared" si="11"/>
        <v>0</v>
      </c>
      <c r="AH21" s="70">
        <f t="shared" si="8"/>
        <v>0</v>
      </c>
      <c r="AI21" s="70">
        <f t="shared" si="8"/>
        <v>0</v>
      </c>
      <c r="AJ21" s="71">
        <f t="shared" si="9"/>
        <v>0</v>
      </c>
      <c r="AK21" s="7"/>
      <c r="AL21" s="108">
        <f t="shared" si="10"/>
        <v>0</v>
      </c>
      <c r="AM21" s="109">
        <f t="shared" si="10"/>
        <v>0</v>
      </c>
      <c r="AN21" s="109">
        <f t="shared" si="10"/>
        <v>0</v>
      </c>
      <c r="AO21" s="109">
        <f t="shared" si="10"/>
        <v>0</v>
      </c>
      <c r="AP21" s="110">
        <f t="shared" si="10"/>
        <v>0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s="4" customFormat="1" ht="14.25" customHeight="1">
      <c r="A22" s="199">
        <v>5100</v>
      </c>
      <c r="B22" s="92"/>
      <c r="C22" s="25" t="s">
        <v>75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2">
        <f t="shared" si="0"/>
        <v>0</v>
      </c>
      <c r="J22" s="22">
        <f t="shared" si="1"/>
        <v>0</v>
      </c>
      <c r="K22" s="22">
        <f t="shared" si="2"/>
        <v>0</v>
      </c>
      <c r="L22" s="22">
        <f t="shared" si="3"/>
        <v>0</v>
      </c>
      <c r="M22" s="22">
        <f t="shared" si="4"/>
        <v>0</v>
      </c>
      <c r="N22" s="5">
        <f>SUM(I22:M22)</f>
        <v>0</v>
      </c>
      <c r="O22" s="24">
        <v>0</v>
      </c>
      <c r="P22" s="81">
        <f t="shared" si="5"/>
        <v>0</v>
      </c>
      <c r="Q22" s="81">
        <f t="shared" si="5"/>
        <v>0</v>
      </c>
      <c r="R22" s="81">
        <f t="shared" si="5"/>
        <v>0</v>
      </c>
      <c r="S22" s="81">
        <f t="shared" si="5"/>
        <v>0</v>
      </c>
      <c r="T22" s="81">
        <f t="shared" si="5"/>
        <v>0</v>
      </c>
      <c r="U22" s="81">
        <f t="shared" si="5"/>
        <v>0</v>
      </c>
      <c r="V22" s="81">
        <f t="shared" si="5"/>
        <v>0</v>
      </c>
      <c r="W22" s="81">
        <f t="shared" si="5"/>
        <v>0</v>
      </c>
      <c r="X22" s="81"/>
      <c r="Y22" s="7">
        <f t="shared" si="7"/>
        <v>0</v>
      </c>
      <c r="Z22" s="103">
        <f t="shared" si="6"/>
        <v>0</v>
      </c>
      <c r="AA22" s="70">
        <f t="shared" si="6"/>
        <v>0</v>
      </c>
      <c r="AB22" s="70">
        <f t="shared" si="6"/>
        <v>0</v>
      </c>
      <c r="AC22" s="70">
        <f t="shared" si="6"/>
        <v>0</v>
      </c>
      <c r="AD22" s="71">
        <f t="shared" si="6"/>
        <v>0</v>
      </c>
      <c r="AE22" s="7"/>
      <c r="AF22" s="103">
        <f t="shared" si="11"/>
        <v>0</v>
      </c>
      <c r="AG22" s="70">
        <f t="shared" si="11"/>
        <v>0</v>
      </c>
      <c r="AH22" s="70">
        <f t="shared" si="8"/>
        <v>0</v>
      </c>
      <c r="AI22" s="70">
        <f t="shared" si="8"/>
        <v>0</v>
      </c>
      <c r="AJ22" s="71">
        <f t="shared" si="9"/>
        <v>0</v>
      </c>
      <c r="AK22" s="7"/>
      <c r="AL22" s="108">
        <f t="shared" si="10"/>
        <v>0</v>
      </c>
      <c r="AM22" s="109">
        <f t="shared" si="10"/>
        <v>0</v>
      </c>
      <c r="AN22" s="109">
        <f t="shared" si="10"/>
        <v>0</v>
      </c>
      <c r="AO22" s="109">
        <f t="shared" si="10"/>
        <v>0</v>
      </c>
      <c r="AP22" s="110">
        <f t="shared" si="10"/>
        <v>0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4" customFormat="1" ht="14.25" customHeight="1">
      <c r="A23" s="199">
        <v>5044</v>
      </c>
      <c r="B23" s="91"/>
      <c r="C23" s="19" t="s">
        <v>35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2">
        <f t="shared" si="0"/>
        <v>0</v>
      </c>
      <c r="J23" s="22">
        <f t="shared" si="1"/>
        <v>0</v>
      </c>
      <c r="K23" s="22">
        <f t="shared" si="2"/>
        <v>0</v>
      </c>
      <c r="L23" s="22">
        <f t="shared" si="3"/>
        <v>0</v>
      </c>
      <c r="M23" s="22">
        <f t="shared" si="4"/>
        <v>0</v>
      </c>
      <c r="N23" s="5">
        <f>SUM(I23:M23)</f>
        <v>0</v>
      </c>
      <c r="O23" s="24">
        <v>0</v>
      </c>
      <c r="P23" s="81">
        <f t="shared" si="5"/>
        <v>0</v>
      </c>
      <c r="Q23" s="81">
        <f t="shared" si="5"/>
        <v>0</v>
      </c>
      <c r="R23" s="81">
        <f t="shared" si="5"/>
        <v>0</v>
      </c>
      <c r="S23" s="81">
        <f t="shared" si="5"/>
        <v>0</v>
      </c>
      <c r="T23" s="81">
        <f t="shared" si="5"/>
        <v>0</v>
      </c>
      <c r="U23" s="81">
        <f t="shared" si="5"/>
        <v>0</v>
      </c>
      <c r="V23" s="81">
        <f t="shared" si="5"/>
        <v>0</v>
      </c>
      <c r="W23" s="81">
        <f t="shared" si="5"/>
        <v>0</v>
      </c>
      <c r="X23" s="81"/>
      <c r="Y23" s="7">
        <f t="shared" si="7"/>
        <v>0</v>
      </c>
      <c r="Z23" s="103">
        <v>0</v>
      </c>
      <c r="AA23" s="70">
        <v>0</v>
      </c>
      <c r="AB23" s="70">
        <v>0</v>
      </c>
      <c r="AC23" s="70">
        <v>0</v>
      </c>
      <c r="AD23" s="71">
        <v>0</v>
      </c>
      <c r="AE23" s="7"/>
      <c r="AF23" s="103">
        <f t="shared" si="11"/>
        <v>0</v>
      </c>
      <c r="AG23" s="70">
        <f t="shared" si="11"/>
        <v>0</v>
      </c>
      <c r="AH23" s="70">
        <f t="shared" si="8"/>
        <v>0</v>
      </c>
      <c r="AI23" s="70">
        <f t="shared" si="8"/>
        <v>0</v>
      </c>
      <c r="AJ23" s="71">
        <f t="shared" si="9"/>
        <v>0</v>
      </c>
      <c r="AK23" s="7"/>
      <c r="AL23" s="108">
        <f t="shared" si="10"/>
        <v>0</v>
      </c>
      <c r="AM23" s="109">
        <f t="shared" si="10"/>
        <v>0</v>
      </c>
      <c r="AN23" s="109">
        <f t="shared" si="10"/>
        <v>0</v>
      </c>
      <c r="AO23" s="109">
        <f t="shared" si="10"/>
        <v>0</v>
      </c>
      <c r="AP23" s="110">
        <f t="shared" si="10"/>
        <v>0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4" customFormat="1" ht="14.25" customHeight="1">
      <c r="A24" s="199">
        <v>5062</v>
      </c>
      <c r="B24" s="91"/>
      <c r="C24" s="19" t="s">
        <v>34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2">
        <f t="shared" si="0"/>
        <v>0</v>
      </c>
      <c r="J24" s="22">
        <f t="shared" si="1"/>
        <v>0</v>
      </c>
      <c r="K24" s="22">
        <f t="shared" si="2"/>
        <v>0</v>
      </c>
      <c r="L24" s="22">
        <f t="shared" si="3"/>
        <v>0</v>
      </c>
      <c r="M24" s="22">
        <f t="shared" si="4"/>
        <v>0</v>
      </c>
      <c r="N24" s="5">
        <f>SUM(I24:M24)</f>
        <v>0</v>
      </c>
      <c r="O24" s="24">
        <v>0</v>
      </c>
      <c r="P24" s="81">
        <f t="shared" si="5"/>
        <v>0</v>
      </c>
      <c r="Q24" s="81">
        <f t="shared" si="5"/>
        <v>0</v>
      </c>
      <c r="R24" s="81">
        <f t="shared" si="5"/>
        <v>0</v>
      </c>
      <c r="S24" s="81">
        <f t="shared" si="5"/>
        <v>0</v>
      </c>
      <c r="T24" s="81">
        <f t="shared" si="5"/>
        <v>0</v>
      </c>
      <c r="U24" s="81">
        <f t="shared" si="5"/>
        <v>0</v>
      </c>
      <c r="V24" s="81">
        <f t="shared" si="5"/>
        <v>0</v>
      </c>
      <c r="W24" s="81">
        <f t="shared" si="5"/>
        <v>0</v>
      </c>
      <c r="X24" s="81"/>
      <c r="Y24" s="7">
        <f>B24</f>
        <v>0</v>
      </c>
      <c r="Z24" s="103">
        <v>0</v>
      </c>
      <c r="AA24" s="70">
        <v>0</v>
      </c>
      <c r="AB24" s="70">
        <v>0</v>
      </c>
      <c r="AC24" s="70">
        <v>0</v>
      </c>
      <c r="AD24" s="71">
        <v>0</v>
      </c>
      <c r="AE24" s="7"/>
      <c r="AF24" s="103">
        <f>I24+Z24</f>
        <v>0</v>
      </c>
      <c r="AG24" s="70">
        <f>J24+AA24</f>
        <v>0</v>
      </c>
      <c r="AH24" s="70">
        <f>K24+AB24</f>
        <v>0</v>
      </c>
      <c r="AI24" s="70">
        <f>L24+AC24</f>
        <v>0</v>
      </c>
      <c r="AJ24" s="71">
        <f>M24+AD24</f>
        <v>0</v>
      </c>
      <c r="AK24" s="7"/>
      <c r="AL24" s="108">
        <f t="shared" si="10"/>
        <v>0</v>
      </c>
      <c r="AM24" s="109">
        <f t="shared" si="10"/>
        <v>0</v>
      </c>
      <c r="AN24" s="109">
        <f t="shared" si="10"/>
        <v>0</v>
      </c>
      <c r="AO24" s="109">
        <f t="shared" si="10"/>
        <v>0</v>
      </c>
      <c r="AP24" s="110">
        <f t="shared" si="10"/>
        <v>0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</row>
    <row r="25" spans="1:74" s="4" customFormat="1" ht="14.25" customHeight="1" thickBot="1">
      <c r="A25" s="199">
        <v>5062</v>
      </c>
      <c r="B25" s="91"/>
      <c r="C25" s="19" t="s">
        <v>34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2">
        <f t="shared" si="0"/>
        <v>0</v>
      </c>
      <c r="J25" s="22">
        <f t="shared" si="1"/>
        <v>0</v>
      </c>
      <c r="K25" s="22">
        <f t="shared" si="2"/>
        <v>0</v>
      </c>
      <c r="L25" s="22">
        <f t="shared" si="3"/>
        <v>0</v>
      </c>
      <c r="M25" s="22">
        <f t="shared" si="4"/>
        <v>0</v>
      </c>
      <c r="N25" s="5">
        <f>SUM(I25:M25)</f>
        <v>0</v>
      </c>
      <c r="O25" s="24">
        <v>0</v>
      </c>
      <c r="P25" s="81">
        <f t="shared" si="5"/>
        <v>0</v>
      </c>
      <c r="Q25" s="81">
        <f t="shared" si="5"/>
        <v>0</v>
      </c>
      <c r="R25" s="81">
        <f t="shared" si="5"/>
        <v>0</v>
      </c>
      <c r="S25" s="81">
        <f t="shared" si="5"/>
        <v>0</v>
      </c>
      <c r="T25" s="81">
        <f t="shared" si="5"/>
        <v>0</v>
      </c>
      <c r="U25" s="81">
        <f t="shared" si="5"/>
        <v>0</v>
      </c>
      <c r="V25" s="81">
        <f t="shared" si="5"/>
        <v>0</v>
      </c>
      <c r="W25" s="81">
        <f t="shared" si="5"/>
        <v>0</v>
      </c>
      <c r="X25" s="81"/>
      <c r="Y25" s="7">
        <f t="shared" si="7"/>
        <v>0</v>
      </c>
      <c r="Z25" s="104">
        <f>I25*$D$29</f>
        <v>0</v>
      </c>
      <c r="AA25" s="72">
        <f>J25*$D$29</f>
        <v>0</v>
      </c>
      <c r="AB25" s="72">
        <f>K25*$D$29</f>
        <v>0</v>
      </c>
      <c r="AC25" s="72">
        <f>L25*$D$29</f>
        <v>0</v>
      </c>
      <c r="AD25" s="73">
        <f>M25*$D$29</f>
        <v>0</v>
      </c>
      <c r="AE25" s="7"/>
      <c r="AF25" s="104">
        <f t="shared" si="11"/>
        <v>0</v>
      </c>
      <c r="AG25" s="72">
        <f t="shared" si="11"/>
        <v>0</v>
      </c>
      <c r="AH25" s="72">
        <f t="shared" si="8"/>
        <v>0</v>
      </c>
      <c r="AI25" s="72">
        <f t="shared" si="8"/>
        <v>0</v>
      </c>
      <c r="AJ25" s="73">
        <f t="shared" si="9"/>
        <v>0</v>
      </c>
      <c r="AK25" s="7"/>
      <c r="AL25" s="111">
        <f t="shared" si="10"/>
        <v>0</v>
      </c>
      <c r="AM25" s="112">
        <f t="shared" si="10"/>
        <v>0</v>
      </c>
      <c r="AN25" s="112">
        <f t="shared" si="10"/>
        <v>0</v>
      </c>
      <c r="AO25" s="112">
        <f t="shared" si="10"/>
        <v>0</v>
      </c>
      <c r="AP25" s="113">
        <f t="shared" si="10"/>
        <v>0</v>
      </c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1:74" s="4" customFormat="1" ht="15">
      <c r="A26" s="199"/>
      <c r="C26" s="2"/>
      <c r="D26" s="21"/>
      <c r="E26" s="21"/>
      <c r="F26" s="21"/>
      <c r="G26" s="21"/>
      <c r="H26" s="21"/>
      <c r="I26" s="5"/>
      <c r="J26" s="5"/>
      <c r="K26" s="5"/>
      <c r="L26" s="5"/>
      <c r="M26" s="5"/>
      <c r="N26" s="5"/>
      <c r="O26" s="2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</row>
    <row r="27" spans="1:74" s="198" customFormat="1" ht="15">
      <c r="A27" s="199"/>
      <c r="B27" s="216" t="s">
        <v>9</v>
      </c>
      <c r="C27" s="200"/>
      <c r="D27" s="192"/>
      <c r="E27" s="192"/>
      <c r="F27" s="192"/>
      <c r="G27" s="192"/>
      <c r="H27" s="192"/>
      <c r="I27" s="217">
        <f>SUM(I11:I25)</f>
        <v>0</v>
      </c>
      <c r="J27" s="217">
        <f>SUM(J11:J25)</f>
        <v>0</v>
      </c>
      <c r="K27" s="217">
        <f>SUM(K11:K25)</f>
        <v>0</v>
      </c>
      <c r="L27" s="217">
        <f>SUM(L11:L25)</f>
        <v>0</v>
      </c>
      <c r="M27" s="217">
        <f>SUM(M11:M25)</f>
        <v>0</v>
      </c>
      <c r="N27" s="217">
        <f>SUM(I27:M27)</f>
        <v>0</v>
      </c>
      <c r="O27" s="195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</row>
    <row r="28" spans="1:74" s="198" customFormat="1" ht="15.75" thickBot="1">
      <c r="A28" s="199">
        <v>5190</v>
      </c>
      <c r="B28" s="200" t="s">
        <v>24</v>
      </c>
      <c r="C28" s="200"/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I28" s="230">
        <f>(I27-I23-I24-I25)*D28</f>
        <v>0</v>
      </c>
      <c r="J28" s="230">
        <f>(J27-J23-J24-J25)*E28</f>
        <v>0</v>
      </c>
      <c r="K28" s="230">
        <f>(K27-K23-K24-K25)*F28</f>
        <v>0</v>
      </c>
      <c r="L28" s="230">
        <f>(L27-L23-L24-L25)*G28</f>
        <v>0</v>
      </c>
      <c r="M28" s="230">
        <f>(M27-M23-M24-M25)*H28</f>
        <v>0</v>
      </c>
      <c r="N28" s="217">
        <f>SUM(I28:M28)</f>
        <v>0</v>
      </c>
      <c r="O28" s="219"/>
      <c r="P28" s="220"/>
      <c r="Q28" s="220"/>
      <c r="R28" s="220"/>
      <c r="S28" s="220"/>
      <c r="T28" s="220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</row>
    <row r="29" spans="1:74" s="198" customFormat="1" ht="15">
      <c r="A29" s="199">
        <v>5191</v>
      </c>
      <c r="B29" s="200" t="s">
        <v>23</v>
      </c>
      <c r="C29" s="200"/>
      <c r="D29" s="218">
        <v>0</v>
      </c>
      <c r="E29" s="218">
        <v>0</v>
      </c>
      <c r="F29" s="218">
        <v>0</v>
      </c>
      <c r="G29" s="218">
        <v>0</v>
      </c>
      <c r="H29" s="218">
        <v>0</v>
      </c>
      <c r="I29" s="230">
        <f>(I24+I25)*D29</f>
        <v>0</v>
      </c>
      <c r="J29" s="230">
        <f>(J24+J25)*E29</f>
        <v>0</v>
      </c>
      <c r="K29" s="230">
        <f>(K24+K25)*F29</f>
        <v>0</v>
      </c>
      <c r="L29" s="230">
        <f>(L24+L25)*G29</f>
        <v>0</v>
      </c>
      <c r="M29" s="230">
        <f>(M24+M25)*H29</f>
        <v>0</v>
      </c>
      <c r="N29" s="217">
        <f>SUM(I29:M29)</f>
        <v>0</v>
      </c>
      <c r="O29" s="234" t="s">
        <v>55</v>
      </c>
      <c r="P29" s="235"/>
      <c r="Q29" s="235"/>
      <c r="R29" s="235"/>
      <c r="S29" s="235"/>
      <c r="T29" s="23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</row>
    <row r="30" spans="1:74" s="225" customFormat="1" ht="15">
      <c r="A30" s="199"/>
      <c r="B30" s="216" t="s">
        <v>10</v>
      </c>
      <c r="C30" s="221"/>
      <c r="D30" s="222"/>
      <c r="E30" s="222"/>
      <c r="F30" s="222"/>
      <c r="G30" s="222"/>
      <c r="H30" s="222"/>
      <c r="I30" s="194">
        <f>SUM(I27:I29)</f>
        <v>0</v>
      </c>
      <c r="J30" s="194">
        <f>SUM(J27:J29)</f>
        <v>0</v>
      </c>
      <c r="K30" s="194">
        <f>SUM(K27:K29)</f>
        <v>0</v>
      </c>
      <c r="L30" s="194">
        <f>SUM(L27:L29)</f>
        <v>0</v>
      </c>
      <c r="M30" s="194">
        <f>SUM(M27:M29)</f>
        <v>0</v>
      </c>
      <c r="N30" s="194">
        <f>SUM(I30:M30)</f>
        <v>0</v>
      </c>
      <c r="O30" s="213"/>
      <c r="P30" s="214" t="s">
        <v>63</v>
      </c>
      <c r="Q30" s="214" t="s">
        <v>65</v>
      </c>
      <c r="R30" s="214" t="s">
        <v>67</v>
      </c>
      <c r="S30" s="214" t="s">
        <v>70</v>
      </c>
      <c r="T30" s="215" t="s">
        <v>71</v>
      </c>
      <c r="U30" s="214"/>
      <c r="V30" s="214"/>
      <c r="W30" s="214"/>
      <c r="X30" s="214"/>
      <c r="Y30" s="214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</row>
    <row r="31" spans="1:74" s="4" customFormat="1" ht="15">
      <c r="A31" s="199"/>
      <c r="B31" s="2"/>
      <c r="C31" s="2"/>
      <c r="D31" s="21"/>
      <c r="E31" s="21"/>
      <c r="F31" s="21"/>
      <c r="G31" s="21"/>
      <c r="H31" s="21"/>
      <c r="I31" s="5"/>
      <c r="J31" s="5"/>
      <c r="K31" s="5"/>
      <c r="L31" s="5"/>
      <c r="M31" s="5"/>
      <c r="N31" s="5"/>
      <c r="O31" s="68" t="str">
        <f aca="true" t="shared" si="13" ref="O31:O43">B11</f>
        <v>Name</v>
      </c>
      <c r="P31" s="69">
        <f aca="true" t="shared" si="14" ref="P31:P43">($O11/12*$D$115)+($P11/12*$D$116)</f>
        <v>203700</v>
      </c>
      <c r="Q31" s="69">
        <f aca="true" t="shared" si="15" ref="Q31:Q43">($P11/12*$E$115)+($Q11/12*$E$116)</f>
        <v>203700</v>
      </c>
      <c r="R31" s="69">
        <f aca="true" t="shared" si="16" ref="R31:R43">($Q11/12*$F$115)+($R11/12*$F$116)</f>
        <v>203700</v>
      </c>
      <c r="S31" s="69">
        <f aca="true" t="shared" si="17" ref="S31:S43">($R11/12*$G$115)+($S11/12*$G$116)</f>
        <v>203700</v>
      </c>
      <c r="T31" s="93">
        <f aca="true" t="shared" si="18" ref="T31:T43">($S11/12*$H$115)+($T11/12*$H$116)</f>
        <v>203700</v>
      </c>
      <c r="U31" s="66"/>
      <c r="V31" s="66"/>
      <c r="W31" s="66"/>
      <c r="X31" s="66"/>
      <c r="Y31" s="66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1:74" s="134" customFormat="1" ht="15.75" customHeight="1">
      <c r="A32" s="199"/>
      <c r="B32" s="120" t="s">
        <v>11</v>
      </c>
      <c r="C32" s="127"/>
      <c r="D32" s="128"/>
      <c r="E32" s="128"/>
      <c r="F32" s="128"/>
      <c r="G32" s="128"/>
      <c r="H32" s="128"/>
      <c r="I32" s="129"/>
      <c r="J32" s="129"/>
      <c r="K32" s="129"/>
      <c r="L32" s="129"/>
      <c r="M32" s="129"/>
      <c r="N32" s="129"/>
      <c r="O32" s="130">
        <f t="shared" si="13"/>
        <v>0</v>
      </c>
      <c r="P32" s="131">
        <f t="shared" si="14"/>
        <v>0</v>
      </c>
      <c r="Q32" s="131">
        <f t="shared" si="15"/>
        <v>0</v>
      </c>
      <c r="R32" s="131">
        <f t="shared" si="16"/>
        <v>0</v>
      </c>
      <c r="S32" s="131">
        <f t="shared" si="17"/>
        <v>0</v>
      </c>
      <c r="T32" s="132">
        <f t="shared" si="18"/>
        <v>0</v>
      </c>
      <c r="U32" s="133"/>
      <c r="V32" s="133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</row>
    <row r="33" spans="1:74" s="4" customFormat="1" ht="14.25" customHeight="1">
      <c r="A33" s="199"/>
      <c r="B33" s="17"/>
      <c r="C33" s="2"/>
      <c r="D33" s="21"/>
      <c r="E33" s="21"/>
      <c r="F33" s="21"/>
      <c r="G33" s="21"/>
      <c r="H33" s="21"/>
      <c r="I33" s="5"/>
      <c r="J33" s="5"/>
      <c r="K33" s="5"/>
      <c r="L33" s="5"/>
      <c r="M33" s="5"/>
      <c r="N33" s="5"/>
      <c r="O33" s="68">
        <f t="shared" si="13"/>
        <v>0</v>
      </c>
      <c r="P33" s="69">
        <f t="shared" si="14"/>
        <v>0</v>
      </c>
      <c r="Q33" s="69">
        <f t="shared" si="15"/>
        <v>0</v>
      </c>
      <c r="R33" s="69">
        <f t="shared" si="16"/>
        <v>0</v>
      </c>
      <c r="S33" s="69">
        <f t="shared" si="17"/>
        <v>0</v>
      </c>
      <c r="T33" s="93">
        <f t="shared" si="18"/>
        <v>0</v>
      </c>
      <c r="U33" s="66"/>
      <c r="V33" s="6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1:74" s="149" customFormat="1" ht="14.25" customHeight="1">
      <c r="A34" s="199"/>
      <c r="B34" s="135" t="s">
        <v>115</v>
      </c>
      <c r="C34" s="143"/>
      <c r="D34" s="144"/>
      <c r="E34" s="144"/>
      <c r="F34" s="144"/>
      <c r="G34" s="144"/>
      <c r="H34" s="144"/>
      <c r="I34" s="155"/>
      <c r="J34" s="155"/>
      <c r="K34" s="155"/>
      <c r="L34" s="155"/>
      <c r="M34" s="155"/>
      <c r="N34" s="145"/>
      <c r="O34" s="151">
        <f t="shared" si="13"/>
        <v>0</v>
      </c>
      <c r="P34" s="152">
        <f t="shared" si="14"/>
        <v>0</v>
      </c>
      <c r="Q34" s="152">
        <f t="shared" si="15"/>
        <v>0</v>
      </c>
      <c r="R34" s="152">
        <f t="shared" si="16"/>
        <v>0</v>
      </c>
      <c r="S34" s="152">
        <f t="shared" si="17"/>
        <v>0</v>
      </c>
      <c r="T34" s="153">
        <f t="shared" si="18"/>
        <v>0</v>
      </c>
      <c r="U34" s="154"/>
      <c r="V34" s="154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</row>
    <row r="35" spans="1:74" s="4" customFormat="1" ht="14.25" customHeight="1">
      <c r="A35" s="199">
        <v>5319</v>
      </c>
      <c r="B35" s="2" t="s">
        <v>12</v>
      </c>
      <c r="C35" s="59"/>
      <c r="D35" s="21"/>
      <c r="E35" s="21"/>
      <c r="F35" s="21"/>
      <c r="G35" s="21"/>
      <c r="H35" s="21"/>
      <c r="I35" s="82">
        <v>0</v>
      </c>
      <c r="J35" s="89">
        <v>0</v>
      </c>
      <c r="K35" s="89">
        <v>0</v>
      </c>
      <c r="L35" s="89">
        <v>0</v>
      </c>
      <c r="M35" s="89">
        <v>0</v>
      </c>
      <c r="N35" s="5">
        <f>SUM(I35:M35)</f>
        <v>0</v>
      </c>
      <c r="O35" s="68">
        <f t="shared" si="13"/>
        <v>0</v>
      </c>
      <c r="P35" s="69">
        <f t="shared" si="14"/>
        <v>0</v>
      </c>
      <c r="Q35" s="69">
        <f t="shared" si="15"/>
        <v>0</v>
      </c>
      <c r="R35" s="69">
        <f t="shared" si="16"/>
        <v>0</v>
      </c>
      <c r="S35" s="69">
        <f t="shared" si="17"/>
        <v>0</v>
      </c>
      <c r="T35" s="93">
        <f t="shared" si="18"/>
        <v>0</v>
      </c>
      <c r="U35" s="66"/>
      <c r="V35" s="66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1:74" s="33" customFormat="1" ht="14.25" customHeight="1">
      <c r="A36" s="199"/>
      <c r="B36" s="36" t="s">
        <v>13</v>
      </c>
      <c r="C36" s="27"/>
      <c r="D36" s="28"/>
      <c r="E36" s="28"/>
      <c r="F36" s="28"/>
      <c r="G36" s="28"/>
      <c r="H36" s="28"/>
      <c r="I36" s="30">
        <f>SUM(I35)</f>
        <v>0</v>
      </c>
      <c r="J36" s="30">
        <f>SUM(J35)</f>
        <v>0</v>
      </c>
      <c r="K36" s="30">
        <f>SUM(K35)</f>
        <v>0</v>
      </c>
      <c r="L36" s="30">
        <f>SUM(L35)</f>
        <v>0</v>
      </c>
      <c r="M36" s="30">
        <f>SUM(M35)</f>
        <v>0</v>
      </c>
      <c r="N36" s="30">
        <f>SUM(I36:M36)</f>
        <v>0</v>
      </c>
      <c r="O36" s="68">
        <f t="shared" si="13"/>
        <v>0</v>
      </c>
      <c r="P36" s="69">
        <f t="shared" si="14"/>
        <v>0</v>
      </c>
      <c r="Q36" s="69">
        <f t="shared" si="15"/>
        <v>0</v>
      </c>
      <c r="R36" s="69">
        <f t="shared" si="16"/>
        <v>0</v>
      </c>
      <c r="S36" s="69">
        <f t="shared" si="17"/>
        <v>0</v>
      </c>
      <c r="T36" s="93">
        <f t="shared" si="18"/>
        <v>0</v>
      </c>
      <c r="U36" s="67"/>
      <c r="V36" s="67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</row>
    <row r="37" spans="1:74" s="33" customFormat="1" ht="14.25" customHeight="1">
      <c r="A37" s="199"/>
      <c r="B37" s="27"/>
      <c r="C37" s="27"/>
      <c r="D37" s="28"/>
      <c r="E37" s="28"/>
      <c r="F37" s="28"/>
      <c r="G37" s="28"/>
      <c r="H37" s="28"/>
      <c r="I37" s="37"/>
      <c r="J37" s="37"/>
      <c r="K37" s="37"/>
      <c r="L37" s="37"/>
      <c r="M37" s="37"/>
      <c r="N37" s="37"/>
      <c r="O37" s="68">
        <f t="shared" si="13"/>
        <v>0</v>
      </c>
      <c r="P37" s="69">
        <f t="shared" si="14"/>
        <v>0</v>
      </c>
      <c r="Q37" s="69">
        <f t="shared" si="15"/>
        <v>0</v>
      </c>
      <c r="R37" s="69">
        <f t="shared" si="16"/>
        <v>0</v>
      </c>
      <c r="S37" s="69">
        <f t="shared" si="17"/>
        <v>0</v>
      </c>
      <c r="T37" s="93">
        <f t="shared" si="18"/>
        <v>0</v>
      </c>
      <c r="U37" s="67"/>
      <c r="V37" s="67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</row>
    <row r="38" spans="1:74" s="149" customFormat="1" ht="14.25" customHeight="1">
      <c r="A38" s="199"/>
      <c r="B38" s="135" t="s">
        <v>116</v>
      </c>
      <c r="C38" s="143"/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N38" s="145"/>
      <c r="O38" s="151">
        <f t="shared" si="13"/>
        <v>0</v>
      </c>
      <c r="P38" s="152">
        <f t="shared" si="14"/>
        <v>0</v>
      </c>
      <c r="Q38" s="152">
        <f t="shared" si="15"/>
        <v>0</v>
      </c>
      <c r="R38" s="152">
        <f t="shared" si="16"/>
        <v>0</v>
      </c>
      <c r="S38" s="152">
        <f t="shared" si="17"/>
        <v>0</v>
      </c>
      <c r="T38" s="153">
        <f t="shared" si="18"/>
        <v>0</v>
      </c>
      <c r="U38" s="154"/>
      <c r="V38" s="154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</row>
    <row r="39" spans="1:74" s="4" customFormat="1" ht="14.25" customHeight="1">
      <c r="A39" s="199">
        <v>1872</v>
      </c>
      <c r="B39" s="2" t="s">
        <v>50</v>
      </c>
      <c r="C39" s="2"/>
      <c r="D39" s="21"/>
      <c r="E39" s="21"/>
      <c r="F39" s="21"/>
      <c r="G39" s="21"/>
      <c r="H39" s="21"/>
      <c r="I39" s="35">
        <v>0</v>
      </c>
      <c r="J39" s="89">
        <v>0</v>
      </c>
      <c r="K39" s="89">
        <v>0</v>
      </c>
      <c r="L39" s="89">
        <v>0</v>
      </c>
      <c r="M39" s="89">
        <v>0</v>
      </c>
      <c r="N39" s="5">
        <f>SUM(I39:M39)</f>
        <v>0</v>
      </c>
      <c r="O39" s="68">
        <f t="shared" si="13"/>
        <v>0</v>
      </c>
      <c r="P39" s="69">
        <f t="shared" si="14"/>
        <v>0</v>
      </c>
      <c r="Q39" s="69">
        <f t="shared" si="15"/>
        <v>0</v>
      </c>
      <c r="R39" s="69">
        <f t="shared" si="16"/>
        <v>0</v>
      </c>
      <c r="S39" s="69">
        <f t="shared" si="17"/>
        <v>0</v>
      </c>
      <c r="T39" s="93">
        <f t="shared" si="18"/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</row>
    <row r="40" spans="1:74" s="4" customFormat="1" ht="14.25" customHeight="1">
      <c r="A40" s="199">
        <v>1872</v>
      </c>
      <c r="B40" s="2" t="s">
        <v>14</v>
      </c>
      <c r="C40" s="2"/>
      <c r="D40" s="21"/>
      <c r="E40" s="21"/>
      <c r="F40" s="21"/>
      <c r="G40" s="21"/>
      <c r="H40" s="21"/>
      <c r="I40" s="35">
        <v>0</v>
      </c>
      <c r="J40" s="89">
        <v>0</v>
      </c>
      <c r="K40" s="89">
        <v>0</v>
      </c>
      <c r="L40" s="89">
        <v>0</v>
      </c>
      <c r="M40" s="89">
        <v>0</v>
      </c>
      <c r="N40" s="5">
        <f>SUM(I40:M40)</f>
        <v>0</v>
      </c>
      <c r="O40" s="68">
        <f t="shared" si="13"/>
        <v>0</v>
      </c>
      <c r="P40" s="69">
        <f t="shared" si="14"/>
        <v>0</v>
      </c>
      <c r="Q40" s="69">
        <f t="shared" si="15"/>
        <v>0</v>
      </c>
      <c r="R40" s="69">
        <f t="shared" si="16"/>
        <v>0</v>
      </c>
      <c r="S40" s="69">
        <f t="shared" si="17"/>
        <v>0</v>
      </c>
      <c r="T40" s="93">
        <f t="shared" si="18"/>
        <v>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</row>
    <row r="41" spans="1:74" s="33" customFormat="1" ht="14.25" customHeight="1">
      <c r="A41" s="199"/>
      <c r="B41" s="36" t="s">
        <v>15</v>
      </c>
      <c r="C41" s="27"/>
      <c r="D41" s="28"/>
      <c r="E41" s="28"/>
      <c r="F41" s="28"/>
      <c r="G41" s="28"/>
      <c r="H41" s="28"/>
      <c r="I41" s="30">
        <f>SUM(I39:I40)</f>
        <v>0</v>
      </c>
      <c r="J41" s="30">
        <f>SUM(J39:J40)</f>
        <v>0</v>
      </c>
      <c r="K41" s="30">
        <f>SUM(K39:K40)</f>
        <v>0</v>
      </c>
      <c r="L41" s="30">
        <f>SUM(L39:L40)</f>
        <v>0</v>
      </c>
      <c r="M41" s="30">
        <f>SUM(M39:M40)</f>
        <v>0</v>
      </c>
      <c r="N41" s="30">
        <f>SUM(I41:M41)</f>
        <v>0</v>
      </c>
      <c r="O41" s="68">
        <f t="shared" si="13"/>
        <v>0</v>
      </c>
      <c r="P41" s="69">
        <f t="shared" si="14"/>
        <v>0</v>
      </c>
      <c r="Q41" s="69">
        <f t="shared" si="15"/>
        <v>0</v>
      </c>
      <c r="R41" s="69">
        <f t="shared" si="16"/>
        <v>0</v>
      </c>
      <c r="S41" s="69">
        <f t="shared" si="17"/>
        <v>0</v>
      </c>
      <c r="T41" s="93">
        <f t="shared" si="18"/>
        <v>0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</row>
    <row r="42" spans="1:74" s="33" customFormat="1" ht="14.25" customHeight="1">
      <c r="A42" s="199"/>
      <c r="B42" s="27"/>
      <c r="C42" s="27"/>
      <c r="D42" s="28"/>
      <c r="E42" s="28"/>
      <c r="F42" s="28"/>
      <c r="G42" s="28"/>
      <c r="H42" s="28"/>
      <c r="I42" s="37"/>
      <c r="J42" s="37"/>
      <c r="K42" s="37"/>
      <c r="L42" s="37"/>
      <c r="M42" s="37"/>
      <c r="N42" s="37"/>
      <c r="O42" s="68">
        <f t="shared" si="13"/>
        <v>0</v>
      </c>
      <c r="P42" s="69">
        <f t="shared" si="14"/>
        <v>0</v>
      </c>
      <c r="Q42" s="69">
        <f t="shared" si="15"/>
        <v>0</v>
      </c>
      <c r="R42" s="69">
        <f t="shared" si="16"/>
        <v>0</v>
      </c>
      <c r="S42" s="69">
        <f t="shared" si="17"/>
        <v>0</v>
      </c>
      <c r="T42" s="93">
        <f t="shared" si="18"/>
        <v>0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</row>
    <row r="43" spans="1:74" s="149" customFormat="1" ht="14.25" customHeight="1">
      <c r="A43" s="199"/>
      <c r="B43" s="135" t="s">
        <v>16</v>
      </c>
      <c r="D43" s="143"/>
      <c r="E43" s="144"/>
      <c r="F43" s="144"/>
      <c r="G43" s="144"/>
      <c r="H43" s="144"/>
      <c r="I43" s="145"/>
      <c r="J43" s="145"/>
      <c r="K43" s="145"/>
      <c r="L43" s="145"/>
      <c r="M43" s="145"/>
      <c r="N43" s="145"/>
      <c r="O43" s="151">
        <f t="shared" si="13"/>
        <v>0</v>
      </c>
      <c r="P43" s="152">
        <f t="shared" si="14"/>
        <v>0</v>
      </c>
      <c r="Q43" s="152">
        <f t="shared" si="15"/>
        <v>0</v>
      </c>
      <c r="R43" s="152">
        <f t="shared" si="16"/>
        <v>0</v>
      </c>
      <c r="S43" s="152">
        <f t="shared" si="17"/>
        <v>0</v>
      </c>
      <c r="T43" s="153">
        <f t="shared" si="18"/>
        <v>0</v>
      </c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</row>
    <row r="44" spans="1:74" s="4" customFormat="1" ht="15" customHeight="1" thickBot="1">
      <c r="A44" s="199">
        <v>5228</v>
      </c>
      <c r="B44" s="11"/>
      <c r="C44" s="86"/>
      <c r="E44" s="21"/>
      <c r="F44" s="21"/>
      <c r="G44" s="21"/>
      <c r="H44" s="21"/>
      <c r="I44" s="35">
        <v>0</v>
      </c>
      <c r="J44" s="89">
        <v>0</v>
      </c>
      <c r="K44" s="89">
        <v>0</v>
      </c>
      <c r="L44" s="89">
        <v>0</v>
      </c>
      <c r="M44" s="89">
        <v>0</v>
      </c>
      <c r="N44" s="5">
        <f aca="true" t="shared" si="19" ref="N44:N51">SUM(I44:M44)</f>
        <v>0</v>
      </c>
      <c r="O44" s="100">
        <f>B25</f>
        <v>0</v>
      </c>
      <c r="P44" s="101">
        <f>($O25/12*$D$115)+($P25/12*$D$116)</f>
        <v>0</v>
      </c>
      <c r="Q44" s="101">
        <f>($P25/12*$E$115)+($Q25/12*$E$116)</f>
        <v>0</v>
      </c>
      <c r="R44" s="101">
        <f>($Q25/12*$F$115)+($R25/12*$F$116)</f>
        <v>0</v>
      </c>
      <c r="S44" s="101">
        <f>($R25/12*$G$115)+($S25/12*$G$116)</f>
        <v>0</v>
      </c>
      <c r="T44" s="102">
        <f>($S25/12*$H$115)+($T25/12*$H$116)</f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</row>
    <row r="45" spans="1:74" s="4" customFormat="1" ht="14.25" customHeight="1">
      <c r="A45" s="199">
        <v>5229</v>
      </c>
      <c r="B45" s="11"/>
      <c r="C45" s="2"/>
      <c r="D45" s="21"/>
      <c r="E45" s="8"/>
      <c r="F45" s="86"/>
      <c r="G45" s="21"/>
      <c r="H45" s="21"/>
      <c r="I45" s="35">
        <v>0</v>
      </c>
      <c r="J45" s="89">
        <v>0</v>
      </c>
      <c r="K45" s="89">
        <v>0</v>
      </c>
      <c r="L45" s="89">
        <v>0</v>
      </c>
      <c r="M45" s="89">
        <v>0</v>
      </c>
      <c r="N45" s="5">
        <f t="shared" si="19"/>
        <v>0</v>
      </c>
      <c r="O45" s="2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</row>
    <row r="46" spans="1:74" s="4" customFormat="1" ht="14.25" customHeight="1">
      <c r="A46" s="199">
        <v>5231</v>
      </c>
      <c r="B46" s="9" t="s">
        <v>90</v>
      </c>
      <c r="C46" s="2"/>
      <c r="D46" s="21"/>
      <c r="E46" s="8"/>
      <c r="F46" s="86"/>
      <c r="G46" s="21"/>
      <c r="H46" s="21"/>
      <c r="I46" s="35">
        <v>0</v>
      </c>
      <c r="J46" s="89">
        <v>0</v>
      </c>
      <c r="K46" s="89">
        <v>0</v>
      </c>
      <c r="L46" s="89">
        <v>0</v>
      </c>
      <c r="M46" s="89">
        <v>0</v>
      </c>
      <c r="N46" s="5">
        <f t="shared" si="19"/>
        <v>0</v>
      </c>
      <c r="O46" s="2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</row>
    <row r="47" spans="1:74" s="4" customFormat="1" ht="14.25" customHeight="1">
      <c r="A47" s="199">
        <v>5233</v>
      </c>
      <c r="B47" s="9" t="s">
        <v>91</v>
      </c>
      <c r="C47" s="2"/>
      <c r="D47" s="21"/>
      <c r="E47" s="8"/>
      <c r="F47" s="86"/>
      <c r="G47" s="21"/>
      <c r="H47" s="21"/>
      <c r="I47" s="35">
        <v>0</v>
      </c>
      <c r="J47" s="89">
        <v>0</v>
      </c>
      <c r="K47" s="89">
        <v>0</v>
      </c>
      <c r="L47" s="89">
        <v>0</v>
      </c>
      <c r="M47" s="89">
        <v>0</v>
      </c>
      <c r="N47" s="5">
        <f t="shared" si="19"/>
        <v>0</v>
      </c>
      <c r="O47" s="2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</row>
    <row r="48" spans="1:74" s="4" customFormat="1" ht="14.25" customHeight="1">
      <c r="A48" s="199"/>
      <c r="B48" s="11"/>
      <c r="C48" s="2"/>
      <c r="D48" s="21"/>
      <c r="E48" s="8"/>
      <c r="F48" s="86"/>
      <c r="G48" s="21"/>
      <c r="H48" s="21"/>
      <c r="I48" s="35">
        <v>0</v>
      </c>
      <c r="J48" s="89">
        <v>0</v>
      </c>
      <c r="K48" s="89">
        <v>0</v>
      </c>
      <c r="L48" s="89">
        <v>0</v>
      </c>
      <c r="M48" s="89">
        <v>0</v>
      </c>
      <c r="N48" s="5">
        <f t="shared" si="19"/>
        <v>0</v>
      </c>
      <c r="O48" s="2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</row>
    <row r="49" spans="1:74" s="4" customFormat="1" ht="14.25" customHeight="1">
      <c r="A49" s="199"/>
      <c r="B49" s="11"/>
      <c r="C49" s="2"/>
      <c r="D49" s="21"/>
      <c r="E49" s="8"/>
      <c r="F49" s="86"/>
      <c r="G49" s="21"/>
      <c r="H49" s="21"/>
      <c r="I49" s="35">
        <v>0</v>
      </c>
      <c r="J49" s="89">
        <v>0</v>
      </c>
      <c r="K49" s="89">
        <v>0</v>
      </c>
      <c r="L49" s="89">
        <v>0</v>
      </c>
      <c r="M49" s="89">
        <v>0</v>
      </c>
      <c r="N49" s="5">
        <f t="shared" si="19"/>
        <v>0</v>
      </c>
      <c r="O49" s="2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</row>
    <row r="50" spans="1:74" s="4" customFormat="1" ht="14.25" customHeight="1">
      <c r="A50" s="199"/>
      <c r="B50" s="11"/>
      <c r="C50" s="2"/>
      <c r="D50" s="21"/>
      <c r="E50" s="21"/>
      <c r="F50" s="21"/>
      <c r="G50" s="21"/>
      <c r="H50" s="21"/>
      <c r="I50" s="35">
        <v>0</v>
      </c>
      <c r="J50" s="89">
        <v>0</v>
      </c>
      <c r="K50" s="89">
        <v>0</v>
      </c>
      <c r="L50" s="89">
        <v>0</v>
      </c>
      <c r="M50" s="89">
        <v>0</v>
      </c>
      <c r="N50" s="5">
        <f t="shared" si="19"/>
        <v>0</v>
      </c>
      <c r="O50" s="2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</row>
    <row r="51" spans="1:74" s="4" customFormat="1" ht="14.25" customHeight="1">
      <c r="A51" s="199"/>
      <c r="B51" s="34"/>
      <c r="C51" s="2"/>
      <c r="D51" s="21"/>
      <c r="E51" s="21"/>
      <c r="F51" s="21"/>
      <c r="G51" s="21"/>
      <c r="H51" s="21"/>
      <c r="I51" s="35">
        <v>0</v>
      </c>
      <c r="J51" s="89">
        <v>0</v>
      </c>
      <c r="K51" s="89">
        <v>0</v>
      </c>
      <c r="L51" s="89">
        <v>0</v>
      </c>
      <c r="M51" s="89">
        <v>0</v>
      </c>
      <c r="N51" s="5">
        <f t="shared" si="19"/>
        <v>0</v>
      </c>
      <c r="O51" s="2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</row>
    <row r="52" spans="1:74" s="33" customFormat="1" ht="14.25" customHeight="1">
      <c r="A52" s="199"/>
      <c r="B52" s="36" t="s">
        <v>17</v>
      </c>
      <c r="C52" s="27"/>
      <c r="D52" s="28"/>
      <c r="E52" s="28"/>
      <c r="F52" s="28"/>
      <c r="G52" s="28"/>
      <c r="H52" s="28"/>
      <c r="I52" s="30">
        <f>SUM(I44:I51)</f>
        <v>0</v>
      </c>
      <c r="J52" s="30">
        <f>SUM(J44:J51)</f>
        <v>0</v>
      </c>
      <c r="K52" s="30">
        <f>SUM(K44:K51)</f>
        <v>0</v>
      </c>
      <c r="L52" s="30">
        <f>SUM(L44:L51)</f>
        <v>0</v>
      </c>
      <c r="M52" s="30">
        <f>SUM(M44:M51)</f>
        <v>0</v>
      </c>
      <c r="N52" s="30">
        <f>SUM(I52:M52)</f>
        <v>0</v>
      </c>
      <c r="O52" s="32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</row>
    <row r="53" spans="1:74" s="4" customFormat="1" ht="15" customHeight="1">
      <c r="A53" s="199"/>
      <c r="B53" s="2"/>
      <c r="C53" s="2"/>
      <c r="D53" s="21"/>
      <c r="E53" s="21"/>
      <c r="F53" s="21"/>
      <c r="G53" s="21"/>
      <c r="H53" s="21"/>
      <c r="I53" s="5"/>
      <c r="J53" s="5"/>
      <c r="K53" s="5"/>
      <c r="L53" s="5"/>
      <c r="M53" s="5"/>
      <c r="N53" s="5"/>
      <c r="O53" s="2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</row>
    <row r="54" spans="1:74" s="149" customFormat="1" ht="14.25" customHeight="1">
      <c r="A54" s="199"/>
      <c r="B54" s="142" t="s">
        <v>18</v>
      </c>
      <c r="C54" s="143"/>
      <c r="D54" s="144"/>
      <c r="E54" s="144"/>
      <c r="F54" s="144"/>
      <c r="G54" s="144"/>
      <c r="H54" s="144"/>
      <c r="I54" s="145"/>
      <c r="J54" s="145"/>
      <c r="K54" s="145"/>
      <c r="L54" s="145"/>
      <c r="M54" s="145"/>
      <c r="N54" s="145"/>
      <c r="O54" s="146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</row>
    <row r="55" spans="1:74" s="4" customFormat="1" ht="14.25" customHeight="1">
      <c r="A55" s="199">
        <v>5200</v>
      </c>
      <c r="B55" s="2" t="s">
        <v>51</v>
      </c>
      <c r="C55" s="2" t="s">
        <v>33</v>
      </c>
      <c r="D55" s="21"/>
      <c r="E55" s="21"/>
      <c r="F55" s="21"/>
      <c r="G55" s="21"/>
      <c r="H55" s="21"/>
      <c r="I55" s="74">
        <v>0</v>
      </c>
      <c r="J55" s="90">
        <v>0</v>
      </c>
      <c r="K55" s="90">
        <v>0</v>
      </c>
      <c r="L55" s="90">
        <v>0</v>
      </c>
      <c r="M55" s="90">
        <v>0</v>
      </c>
      <c r="N55" s="5">
        <f>SUM(I55:M55)</f>
        <v>0</v>
      </c>
      <c r="O55" s="2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</row>
    <row r="56" spans="1:74" s="4" customFormat="1" ht="14.25" customHeight="1">
      <c r="A56" s="199">
        <v>5209</v>
      </c>
      <c r="B56" s="2" t="s">
        <v>56</v>
      </c>
      <c r="C56" s="2"/>
      <c r="D56" s="21"/>
      <c r="E56" s="21"/>
      <c r="F56" s="21"/>
      <c r="G56" s="21"/>
      <c r="H56" s="21"/>
      <c r="I56" s="74">
        <v>0</v>
      </c>
      <c r="J56" s="90">
        <v>0</v>
      </c>
      <c r="K56" s="90">
        <v>0</v>
      </c>
      <c r="L56" s="90">
        <v>0</v>
      </c>
      <c r="M56" s="90">
        <v>0</v>
      </c>
      <c r="N56" s="5">
        <f>SUM(I56:M56)</f>
        <v>0</v>
      </c>
      <c r="O56" s="2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</row>
    <row r="57" spans="1:74" s="33" customFormat="1" ht="14.25" customHeight="1">
      <c r="A57" s="199"/>
      <c r="B57" s="36" t="s">
        <v>19</v>
      </c>
      <c r="C57" s="27"/>
      <c r="D57" s="28"/>
      <c r="E57" s="28"/>
      <c r="F57" s="28"/>
      <c r="G57" s="28"/>
      <c r="H57" s="28"/>
      <c r="I57" s="29">
        <f>SUM(I55:I56)</f>
        <v>0</v>
      </c>
      <c r="J57" s="29">
        <f>SUM(J55:J56)</f>
        <v>0</v>
      </c>
      <c r="K57" s="29">
        <f>SUM(K55:K56)</f>
        <v>0</v>
      </c>
      <c r="L57" s="29">
        <f>SUM(L55:L56)</f>
        <v>0</v>
      </c>
      <c r="M57" s="29">
        <f>SUM(M55:M56)</f>
        <v>0</v>
      </c>
      <c r="N57" s="30">
        <f>SUM(I57:M57)</f>
        <v>0</v>
      </c>
      <c r="O57" s="32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</row>
    <row r="58" spans="1:74" s="4" customFormat="1" ht="14.25" customHeight="1">
      <c r="A58" s="199"/>
      <c r="C58" s="2"/>
      <c r="D58" s="21"/>
      <c r="E58" s="21"/>
      <c r="F58" s="21"/>
      <c r="G58" s="21"/>
      <c r="H58" s="21"/>
      <c r="I58" s="38"/>
      <c r="J58" s="38"/>
      <c r="K58" s="38"/>
      <c r="L58" s="38"/>
      <c r="M58" s="38"/>
      <c r="N58" s="5"/>
      <c r="O58" s="2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</row>
    <row r="59" spans="1:74" s="149" customFormat="1" ht="14.25" customHeight="1">
      <c r="A59" s="199"/>
      <c r="B59" s="135" t="s">
        <v>20</v>
      </c>
      <c r="C59" s="143"/>
      <c r="D59" s="144"/>
      <c r="E59" s="144"/>
      <c r="F59" s="144"/>
      <c r="G59" s="144"/>
      <c r="H59" s="144"/>
      <c r="I59" s="145"/>
      <c r="J59" s="145"/>
      <c r="K59" s="145"/>
      <c r="L59" s="145"/>
      <c r="M59" s="145"/>
      <c r="N59" s="145"/>
      <c r="O59" s="146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</row>
    <row r="60" spans="1:74" s="4" customFormat="1" ht="13.5" customHeight="1">
      <c r="A60" s="199">
        <v>4173</v>
      </c>
      <c r="B60" s="2" t="s">
        <v>30</v>
      </c>
      <c r="C60" s="2"/>
      <c r="D60" s="21"/>
      <c r="E60" s="21"/>
      <c r="F60" s="21"/>
      <c r="G60" s="21"/>
      <c r="H60" s="21"/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5">
        <f>SUM(I60:M60)</f>
        <v>0</v>
      </c>
      <c r="O60" s="2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</row>
    <row r="61" spans="1:74" s="4" customFormat="1" ht="12.75" customHeight="1">
      <c r="A61" s="199">
        <v>5334</v>
      </c>
      <c r="B61" s="9" t="s">
        <v>42</v>
      </c>
      <c r="C61" s="2"/>
      <c r="D61" s="21"/>
      <c r="E61" s="21"/>
      <c r="F61" s="21"/>
      <c r="G61" s="21"/>
      <c r="H61" s="21"/>
      <c r="I61" s="35">
        <v>0</v>
      </c>
      <c r="J61" s="89">
        <v>0</v>
      </c>
      <c r="K61" s="89">
        <v>0</v>
      </c>
      <c r="L61" s="89">
        <v>0</v>
      </c>
      <c r="M61" s="89">
        <v>0</v>
      </c>
      <c r="N61" s="5">
        <f>SUM(I61:M61)</f>
        <v>0</v>
      </c>
      <c r="O61" s="2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</row>
    <row r="62" spans="1:74" s="4" customFormat="1" ht="12.75" customHeight="1">
      <c r="A62" s="199">
        <v>5335</v>
      </c>
      <c r="B62" s="9" t="s">
        <v>89</v>
      </c>
      <c r="C62" s="2" t="s">
        <v>92</v>
      </c>
      <c r="D62" s="107"/>
      <c r="E62" s="21"/>
      <c r="F62" s="21"/>
      <c r="G62" s="21"/>
      <c r="H62" s="21"/>
      <c r="I62" s="185">
        <f>7524*(D24+D25)</f>
        <v>0</v>
      </c>
      <c r="J62" s="185">
        <f>7524*1.03*(E24+E25)</f>
        <v>0</v>
      </c>
      <c r="K62" s="185">
        <f>7524*1.03*1.03*(F24+F25)</f>
        <v>0</v>
      </c>
      <c r="L62" s="185">
        <f>7524*1.03*1.03*1.03*(G24+G25)</f>
        <v>0</v>
      </c>
      <c r="M62" s="185">
        <f>7524*1.03*1.03*1.03*1.03*(H24+H25)</f>
        <v>0</v>
      </c>
      <c r="N62" s="5">
        <f>SUM(I62:M62)</f>
        <v>0</v>
      </c>
      <c r="O62" s="2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</row>
    <row r="63" spans="1:74" s="4" customFormat="1" ht="12.75" customHeight="1">
      <c r="A63" s="199">
        <v>5340</v>
      </c>
      <c r="B63" s="9" t="s">
        <v>88</v>
      </c>
      <c r="C63" s="2"/>
      <c r="D63" s="21"/>
      <c r="E63" s="21"/>
      <c r="F63" s="21"/>
      <c r="G63" s="21"/>
      <c r="H63" s="21"/>
      <c r="I63" s="35">
        <v>0</v>
      </c>
      <c r="J63" s="89">
        <v>0</v>
      </c>
      <c r="K63" s="89">
        <v>0</v>
      </c>
      <c r="L63" s="89">
        <v>0</v>
      </c>
      <c r="M63" s="89">
        <v>0</v>
      </c>
      <c r="N63" s="5">
        <f aca="true" t="shared" si="20" ref="N63:N69">SUM(I63:M63)</f>
        <v>0</v>
      </c>
      <c r="O63" s="2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</row>
    <row r="64" spans="1:74" s="4" customFormat="1" ht="12.75" customHeight="1">
      <c r="A64" s="198"/>
      <c r="C64" s="2"/>
      <c r="D64" s="21"/>
      <c r="E64" s="21"/>
      <c r="F64" s="21"/>
      <c r="G64" s="21"/>
      <c r="H64" s="21"/>
      <c r="I64" s="35">
        <v>0</v>
      </c>
      <c r="J64" s="89">
        <v>0</v>
      </c>
      <c r="K64" s="89">
        <v>0</v>
      </c>
      <c r="L64" s="89">
        <v>0</v>
      </c>
      <c r="M64" s="89">
        <v>0</v>
      </c>
      <c r="N64" s="5">
        <f t="shared" si="20"/>
        <v>0</v>
      </c>
      <c r="O64" s="2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</row>
    <row r="65" spans="1:74" s="4" customFormat="1" ht="12.75" customHeight="1">
      <c r="A65" s="198"/>
      <c r="C65" s="2"/>
      <c r="D65" s="21"/>
      <c r="E65" s="21"/>
      <c r="F65" s="21"/>
      <c r="G65" s="21"/>
      <c r="H65" s="21"/>
      <c r="I65" s="35">
        <v>0</v>
      </c>
      <c r="J65" s="89">
        <v>0</v>
      </c>
      <c r="K65" s="89">
        <v>0</v>
      </c>
      <c r="L65" s="89">
        <v>0</v>
      </c>
      <c r="M65" s="89">
        <v>0</v>
      </c>
      <c r="N65" s="5">
        <f t="shared" si="20"/>
        <v>0</v>
      </c>
      <c r="O65" s="2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</row>
    <row r="66" spans="1:74" s="4" customFormat="1" ht="12.75" customHeight="1">
      <c r="A66" s="199"/>
      <c r="B66" s="56"/>
      <c r="C66" s="2"/>
      <c r="D66" s="21"/>
      <c r="E66" s="21"/>
      <c r="F66" s="21"/>
      <c r="G66" s="21"/>
      <c r="H66" s="21"/>
      <c r="I66" s="35">
        <v>0</v>
      </c>
      <c r="J66" s="89">
        <v>0</v>
      </c>
      <c r="K66" s="89">
        <v>0</v>
      </c>
      <c r="L66" s="89">
        <v>0</v>
      </c>
      <c r="M66" s="89">
        <v>0</v>
      </c>
      <c r="N66" s="5">
        <f t="shared" si="20"/>
        <v>0</v>
      </c>
      <c r="O66" s="2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</row>
    <row r="67" spans="1:74" s="4" customFormat="1" ht="12.75" customHeight="1">
      <c r="A67" s="199"/>
      <c r="B67" s="56"/>
      <c r="C67" s="2"/>
      <c r="D67" s="21"/>
      <c r="E67" s="21"/>
      <c r="F67" s="21"/>
      <c r="G67" s="21"/>
      <c r="H67" s="21"/>
      <c r="I67" s="35">
        <v>0</v>
      </c>
      <c r="J67" s="89">
        <v>0</v>
      </c>
      <c r="K67" s="89">
        <v>0</v>
      </c>
      <c r="L67" s="89">
        <v>0</v>
      </c>
      <c r="M67" s="89">
        <v>0</v>
      </c>
      <c r="N67" s="5">
        <f t="shared" si="20"/>
        <v>0</v>
      </c>
      <c r="O67" s="2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</row>
    <row r="68" spans="1:74" s="4" customFormat="1" ht="12.75" customHeight="1">
      <c r="A68" s="199"/>
      <c r="B68" s="56"/>
      <c r="C68" s="2"/>
      <c r="D68" s="21"/>
      <c r="E68" s="21"/>
      <c r="F68" s="21"/>
      <c r="G68" s="21"/>
      <c r="H68" s="21"/>
      <c r="I68" s="35">
        <v>0</v>
      </c>
      <c r="J68" s="89">
        <v>0</v>
      </c>
      <c r="K68" s="89">
        <v>0</v>
      </c>
      <c r="L68" s="89">
        <v>0</v>
      </c>
      <c r="M68" s="89">
        <v>0</v>
      </c>
      <c r="N68" s="5">
        <f t="shared" si="20"/>
        <v>0</v>
      </c>
      <c r="O68" s="2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</row>
    <row r="69" spans="1:74" s="4" customFormat="1" ht="12.75" customHeight="1">
      <c r="A69" s="199"/>
      <c r="B69" s="56"/>
      <c r="C69" s="2"/>
      <c r="D69" s="21"/>
      <c r="E69" s="21"/>
      <c r="F69" s="21"/>
      <c r="G69" s="21"/>
      <c r="H69" s="21"/>
      <c r="I69" s="35">
        <v>0</v>
      </c>
      <c r="J69" s="89">
        <v>0</v>
      </c>
      <c r="K69" s="89">
        <v>0</v>
      </c>
      <c r="L69" s="89">
        <v>0</v>
      </c>
      <c r="M69" s="89">
        <v>0</v>
      </c>
      <c r="N69" s="5">
        <f t="shared" si="20"/>
        <v>0</v>
      </c>
      <c r="O69" s="2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</row>
    <row r="70" spans="1:74" s="51" customFormat="1" ht="14.25" customHeight="1">
      <c r="A70" s="199">
        <v>5264</v>
      </c>
      <c r="B70" s="187" t="s">
        <v>66</v>
      </c>
      <c r="D70" s="53"/>
      <c r="E70" s="53"/>
      <c r="F70" s="53"/>
      <c r="G70" s="53"/>
      <c r="H70" s="53"/>
      <c r="I70" s="188">
        <v>0</v>
      </c>
      <c r="J70" s="189">
        <v>0</v>
      </c>
      <c r="K70" s="189">
        <v>0</v>
      </c>
      <c r="L70" s="189">
        <v>0</v>
      </c>
      <c r="M70" s="189">
        <v>0</v>
      </c>
      <c r="N70" s="54">
        <f>SUM(I70:M70)</f>
        <v>0</v>
      </c>
      <c r="O70" s="46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</row>
    <row r="71" spans="1:74" s="33" customFormat="1" ht="15">
      <c r="A71" s="199"/>
      <c r="B71" s="36" t="s">
        <v>21</v>
      </c>
      <c r="C71" s="2"/>
      <c r="D71" s="28"/>
      <c r="E71" s="28"/>
      <c r="F71" s="28"/>
      <c r="G71" s="28"/>
      <c r="H71" s="28"/>
      <c r="I71" s="29">
        <f>SUM(I60:I70)</f>
        <v>0</v>
      </c>
      <c r="J71" s="29">
        <f>SUM(J60:J70)</f>
        <v>0</v>
      </c>
      <c r="K71" s="29">
        <f>SUM(K60:K70)</f>
        <v>0</v>
      </c>
      <c r="L71" s="29">
        <f>SUM(L60:L70)</f>
        <v>0</v>
      </c>
      <c r="M71" s="29">
        <f>SUM(M60:M70)</f>
        <v>0</v>
      </c>
      <c r="N71" s="30">
        <f>SUM(I71:M71)</f>
        <v>0</v>
      </c>
      <c r="O71" s="32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</row>
    <row r="72" spans="1:74" s="33" customFormat="1" ht="15" hidden="1">
      <c r="A72" s="199"/>
      <c r="B72" s="36"/>
      <c r="C72" s="27"/>
      <c r="D72" s="28"/>
      <c r="E72" s="28"/>
      <c r="F72" s="28"/>
      <c r="G72" s="28"/>
      <c r="H72" s="28"/>
      <c r="I72" s="37"/>
      <c r="J72" s="37"/>
      <c r="K72" s="37"/>
      <c r="L72" s="37"/>
      <c r="M72" s="37"/>
      <c r="N72" s="37"/>
      <c r="O72" s="32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</row>
    <row r="73" spans="1:74" s="33" customFormat="1" ht="14.25" customHeight="1" hidden="1">
      <c r="A73" s="199"/>
      <c r="B73" s="27" t="s">
        <v>27</v>
      </c>
      <c r="C73" s="36"/>
      <c r="D73" s="36"/>
      <c r="E73" s="27"/>
      <c r="F73" s="27"/>
      <c r="G73" s="28"/>
      <c r="H73" s="28"/>
      <c r="I73" s="28"/>
      <c r="J73" s="28"/>
      <c r="K73" s="28"/>
      <c r="L73" s="28"/>
      <c r="M73" s="28"/>
      <c r="N73" s="37"/>
      <c r="O73" s="32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</row>
    <row r="74" spans="1:74" s="33" customFormat="1" ht="14.25" customHeight="1" hidden="1">
      <c r="A74" s="199"/>
      <c r="B74" s="79" t="s">
        <v>60</v>
      </c>
      <c r="C74" s="27" t="s">
        <v>93</v>
      </c>
      <c r="E74" s="28"/>
      <c r="F74" s="28"/>
      <c r="G74" s="28"/>
      <c r="H74" s="28"/>
      <c r="I74" s="37"/>
      <c r="J74" s="37"/>
      <c r="K74" s="37"/>
      <c r="L74" s="37"/>
      <c r="M74" s="37"/>
      <c r="N74" s="37"/>
      <c r="O74" s="32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</row>
    <row r="75" spans="1:74" s="33" customFormat="1" ht="14.25" customHeight="1" hidden="1">
      <c r="A75" s="199"/>
      <c r="B75" s="34" t="s">
        <v>28</v>
      </c>
      <c r="C75" s="27"/>
      <c r="E75" s="28"/>
      <c r="F75" s="28"/>
      <c r="G75" s="28"/>
      <c r="H75" s="28"/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5">
        <f>SUM(I75:M75)</f>
        <v>0</v>
      </c>
      <c r="O75" s="32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</row>
    <row r="76" spans="1:74" s="33" customFormat="1" ht="14.25" customHeight="1" hidden="1">
      <c r="A76" s="199"/>
      <c r="B76" s="34" t="s">
        <v>29</v>
      </c>
      <c r="C76" s="61"/>
      <c r="E76" s="28"/>
      <c r="F76" s="28"/>
      <c r="G76" s="28"/>
      <c r="H76" s="28"/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60">
        <f>SUM(I76:M76)</f>
        <v>0</v>
      </c>
      <c r="O76" s="32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</row>
    <row r="77" spans="1:74" s="33" customFormat="1" ht="14.25" customHeight="1" hidden="1">
      <c r="A77" s="199"/>
      <c r="B77" s="36" t="s">
        <v>43</v>
      </c>
      <c r="C77" s="27"/>
      <c r="E77" s="28"/>
      <c r="F77" s="28"/>
      <c r="G77" s="28"/>
      <c r="H77" s="28"/>
      <c r="I77" s="37">
        <f>SUM(I75:I76)</f>
        <v>0</v>
      </c>
      <c r="J77" s="37">
        <f>SUM(J75:J76)</f>
        <v>0</v>
      </c>
      <c r="K77" s="37">
        <f>SUM(K75:K76)</f>
        <v>0</v>
      </c>
      <c r="L77" s="37">
        <f>SUM(L75:L76)</f>
        <v>0</v>
      </c>
      <c r="M77" s="37">
        <f>SUM(M75:M76)</f>
        <v>0</v>
      </c>
      <c r="N77" s="30">
        <f>SUM(I77:M77)</f>
        <v>0</v>
      </c>
      <c r="O77" s="32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</row>
    <row r="78" spans="1:74" s="33" customFormat="1" ht="14.25" customHeight="1" hidden="1">
      <c r="A78" s="199"/>
      <c r="B78" s="36"/>
      <c r="C78" s="27"/>
      <c r="E78" s="28"/>
      <c r="F78" s="28"/>
      <c r="G78" s="28"/>
      <c r="H78" s="28"/>
      <c r="I78" s="37"/>
      <c r="J78" s="37"/>
      <c r="K78" s="37"/>
      <c r="L78" s="37"/>
      <c r="M78" s="37"/>
      <c r="N78" s="37"/>
      <c r="O78" s="32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</row>
    <row r="79" spans="1:74" s="33" customFormat="1" ht="14.25" customHeight="1" hidden="1">
      <c r="A79" s="199"/>
      <c r="B79" s="79" t="s">
        <v>60</v>
      </c>
      <c r="C79" s="27" t="s">
        <v>93</v>
      </c>
      <c r="E79" s="28"/>
      <c r="F79" s="28"/>
      <c r="G79" s="28"/>
      <c r="H79" s="28"/>
      <c r="I79" s="37"/>
      <c r="J79" s="37"/>
      <c r="K79" s="37"/>
      <c r="L79" s="37"/>
      <c r="M79" s="37"/>
      <c r="N79" s="37"/>
      <c r="O79" s="32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</row>
    <row r="80" spans="1:74" s="33" customFormat="1" ht="14.25" customHeight="1" hidden="1">
      <c r="A80" s="199"/>
      <c r="B80" s="34" t="s">
        <v>28</v>
      </c>
      <c r="C80" s="27"/>
      <c r="E80" s="28"/>
      <c r="F80" s="28"/>
      <c r="G80" s="28"/>
      <c r="H80" s="28"/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5">
        <f>SUM(I80:M80)</f>
        <v>0</v>
      </c>
      <c r="O80" s="32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</row>
    <row r="81" spans="1:74" s="33" customFormat="1" ht="14.25" customHeight="1" hidden="1">
      <c r="A81" s="199"/>
      <c r="B81" s="34" t="s">
        <v>29</v>
      </c>
      <c r="C81" s="61"/>
      <c r="E81" s="28"/>
      <c r="F81" s="28"/>
      <c r="G81" s="28"/>
      <c r="H81" s="28"/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60">
        <f>SUM(I81:M81)</f>
        <v>0</v>
      </c>
      <c r="O81" s="32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</row>
    <row r="82" spans="1:74" s="33" customFormat="1" ht="14.25" customHeight="1" hidden="1">
      <c r="A82" s="199"/>
      <c r="B82" s="36" t="s">
        <v>43</v>
      </c>
      <c r="C82" s="27"/>
      <c r="E82" s="28"/>
      <c r="F82" s="28"/>
      <c r="G82" s="28"/>
      <c r="H82" s="28"/>
      <c r="I82" s="37">
        <f>SUM(I80:I81)</f>
        <v>0</v>
      </c>
      <c r="J82" s="37">
        <f>SUM(J80:J81)</f>
        <v>0</v>
      </c>
      <c r="K82" s="37">
        <f>SUM(K80:K81)</f>
        <v>0</v>
      </c>
      <c r="L82" s="37">
        <f>SUM(L80:L81)</f>
        <v>0</v>
      </c>
      <c r="M82" s="37">
        <f>SUM(M80:M81)</f>
        <v>0</v>
      </c>
      <c r="N82" s="30">
        <f>SUM(I82:M82)</f>
        <v>0</v>
      </c>
      <c r="O82" s="32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</row>
    <row r="83" spans="1:74" s="33" customFormat="1" ht="14.25" customHeight="1" hidden="1">
      <c r="A83" s="199"/>
      <c r="B83" s="36"/>
      <c r="C83" s="27"/>
      <c r="E83" s="28"/>
      <c r="F83" s="28"/>
      <c r="G83" s="28"/>
      <c r="H83" s="28"/>
      <c r="I83" s="37"/>
      <c r="J83" s="37"/>
      <c r="K83" s="37"/>
      <c r="L83" s="37"/>
      <c r="M83" s="37"/>
      <c r="N83" s="37"/>
      <c r="O83" s="32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</row>
    <row r="84" spans="1:74" s="33" customFormat="1" ht="14.25" customHeight="1" hidden="1">
      <c r="A84" s="199"/>
      <c r="B84" s="79" t="s">
        <v>60</v>
      </c>
      <c r="C84" s="27" t="s">
        <v>93</v>
      </c>
      <c r="E84" s="28"/>
      <c r="F84" s="28"/>
      <c r="G84" s="28"/>
      <c r="H84" s="28"/>
      <c r="I84" s="37"/>
      <c r="J84" s="37"/>
      <c r="K84" s="37"/>
      <c r="L84" s="37"/>
      <c r="M84" s="37"/>
      <c r="N84" s="37"/>
      <c r="O84" s="32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</row>
    <row r="85" spans="1:74" s="33" customFormat="1" ht="14.25" customHeight="1" hidden="1">
      <c r="A85" s="199"/>
      <c r="B85" s="34" t="s">
        <v>28</v>
      </c>
      <c r="C85" s="27"/>
      <c r="E85" s="28"/>
      <c r="F85" s="28"/>
      <c r="G85" s="28"/>
      <c r="H85" s="28"/>
      <c r="I85" s="83">
        <v>0</v>
      </c>
      <c r="J85" s="35">
        <v>0</v>
      </c>
      <c r="K85" s="35">
        <v>0</v>
      </c>
      <c r="L85" s="35">
        <v>0</v>
      </c>
      <c r="M85" s="35">
        <v>0</v>
      </c>
      <c r="N85" s="5">
        <f>SUM(I85:M85)</f>
        <v>0</v>
      </c>
      <c r="O85" s="32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</row>
    <row r="86" spans="1:74" s="33" customFormat="1" ht="14.25" customHeight="1" hidden="1">
      <c r="A86" s="199"/>
      <c r="B86" s="34" t="s">
        <v>29</v>
      </c>
      <c r="C86" s="61"/>
      <c r="E86" s="28"/>
      <c r="F86" s="28"/>
      <c r="G86" s="28"/>
      <c r="H86" s="28"/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60">
        <f>SUM(I86:M86)</f>
        <v>0</v>
      </c>
      <c r="O86" s="32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</row>
    <row r="87" spans="1:74" s="33" customFormat="1" ht="14.25" customHeight="1" hidden="1">
      <c r="A87" s="199"/>
      <c r="B87" s="36" t="s">
        <v>43</v>
      </c>
      <c r="C87" s="27"/>
      <c r="E87" s="28"/>
      <c r="F87" s="28"/>
      <c r="G87" s="28"/>
      <c r="H87" s="28"/>
      <c r="I87" s="37">
        <f>SUM(I85:I86)</f>
        <v>0</v>
      </c>
      <c r="J87" s="37">
        <f>SUM(J85:J86)</f>
        <v>0</v>
      </c>
      <c r="K87" s="37">
        <f>SUM(K85:K86)</f>
        <v>0</v>
      </c>
      <c r="L87" s="37">
        <f>SUM(L85:L86)</f>
        <v>0</v>
      </c>
      <c r="M87" s="37">
        <f>SUM(M85:M86)</f>
        <v>0</v>
      </c>
      <c r="N87" s="30">
        <f>SUM(I87:M87)</f>
        <v>0</v>
      </c>
      <c r="O87" s="32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</row>
    <row r="88" spans="1:74" s="33" customFormat="1" ht="14.25" customHeight="1" hidden="1">
      <c r="A88" s="199"/>
      <c r="B88" s="36"/>
      <c r="C88" s="36"/>
      <c r="D88" s="27"/>
      <c r="E88" s="28"/>
      <c r="F88" s="28"/>
      <c r="G88" s="28"/>
      <c r="H88" s="28"/>
      <c r="I88" s="37"/>
      <c r="J88" s="37"/>
      <c r="K88" s="37"/>
      <c r="L88" s="37"/>
      <c r="M88" s="37"/>
      <c r="N88" s="37"/>
      <c r="O88" s="32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</row>
    <row r="89" spans="1:74" s="33" customFormat="1" ht="15.75" customHeight="1">
      <c r="A89" s="199"/>
      <c r="B89" s="27" t="s">
        <v>107</v>
      </c>
      <c r="C89" s="27"/>
      <c r="D89" s="28"/>
      <c r="E89" s="28"/>
      <c r="F89" s="28"/>
      <c r="G89" s="28"/>
      <c r="H89" s="28"/>
      <c r="I89" s="37">
        <f>I30+I36+I41+I52+I57+I71+I77+I82+I87</f>
        <v>0</v>
      </c>
      <c r="J89" s="37">
        <f>J30+J36+J41+J52+J57+J71+J77+J82+J87</f>
        <v>0</v>
      </c>
      <c r="K89" s="37">
        <f>K30+K36+K41+K52+K57+K71+K77+K82+K87</f>
        <v>0</v>
      </c>
      <c r="L89" s="37">
        <f>L30+L36+L41+L52+L57+L71+L77+L82+L87</f>
        <v>0</v>
      </c>
      <c r="M89" s="37">
        <f>M30+M36+M41+M52+M57+M71+M77+M82+M87</f>
        <v>0</v>
      </c>
      <c r="N89" s="37">
        <f>SUM(I89:M89)</f>
        <v>0</v>
      </c>
      <c r="O89" s="32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</row>
    <row r="90" spans="1:74" s="51" customFormat="1" ht="15" customHeight="1">
      <c r="A90" s="199">
        <v>5282</v>
      </c>
      <c r="B90" s="27" t="s">
        <v>29</v>
      </c>
      <c r="C90" s="231">
        <f>I105</f>
        <v>0</v>
      </c>
      <c r="D90" s="52"/>
      <c r="E90" s="53"/>
      <c r="F90" s="53"/>
      <c r="G90" s="53"/>
      <c r="H90" s="53"/>
      <c r="I90" s="54">
        <f>I104</f>
        <v>0</v>
      </c>
      <c r="J90" s="54">
        <f>J104</f>
        <v>0</v>
      </c>
      <c r="K90" s="54">
        <f>K104</f>
        <v>0</v>
      </c>
      <c r="L90" s="54">
        <f>L104</f>
        <v>0</v>
      </c>
      <c r="M90" s="54">
        <f>M104</f>
        <v>0</v>
      </c>
      <c r="N90" s="54">
        <f>SUM(I90:M90)</f>
        <v>0</v>
      </c>
      <c r="O90" s="46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</row>
    <row r="91" spans="1:74" s="164" customFormat="1" ht="15">
      <c r="A91" s="199">
        <v>4600</v>
      </c>
      <c r="B91" s="156" t="s">
        <v>108</v>
      </c>
      <c r="C91" s="157"/>
      <c r="D91" s="158"/>
      <c r="E91" s="158"/>
      <c r="F91" s="158"/>
      <c r="G91" s="158"/>
      <c r="H91" s="158"/>
      <c r="I91" s="159">
        <f>I89+I90</f>
        <v>0</v>
      </c>
      <c r="J91" s="159">
        <f>J89+J90</f>
        <v>0</v>
      </c>
      <c r="K91" s="159">
        <f>K89+K90</f>
        <v>0</v>
      </c>
      <c r="L91" s="159">
        <f>L89+L90</f>
        <v>0</v>
      </c>
      <c r="M91" s="159">
        <f>M89+M90</f>
        <v>0</v>
      </c>
      <c r="N91" s="160">
        <f>SUM(I91:M91)</f>
        <v>0</v>
      </c>
      <c r="O91" s="161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</row>
    <row r="92" spans="1:74" s="4" customFormat="1" ht="14.25" customHeight="1">
      <c r="A92" s="199"/>
      <c r="B92" s="16"/>
      <c r="C92" s="2"/>
      <c r="D92" s="21"/>
      <c r="E92" s="21"/>
      <c r="F92" s="21"/>
      <c r="G92" s="21"/>
      <c r="H92" s="21"/>
      <c r="I92" s="49"/>
      <c r="J92" s="49"/>
      <c r="K92" s="49"/>
      <c r="L92" s="49"/>
      <c r="M92" s="49"/>
      <c r="N92" s="37"/>
      <c r="O92" s="26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</row>
    <row r="93" spans="1:74" s="180" customFormat="1" ht="15.75" thickBot="1">
      <c r="A93" s="241" t="s">
        <v>120</v>
      </c>
      <c r="B93" s="241"/>
      <c r="C93" s="241"/>
      <c r="D93" s="241"/>
      <c r="E93" s="241"/>
      <c r="F93" s="241"/>
      <c r="G93" s="241"/>
      <c r="H93" s="241"/>
      <c r="I93" s="175"/>
      <c r="J93" s="175"/>
      <c r="K93" s="175"/>
      <c r="L93" s="175"/>
      <c r="M93" s="175"/>
      <c r="N93" s="176"/>
      <c r="O93" s="177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</row>
    <row r="94" spans="1:74" s="168" customFormat="1" ht="14.25">
      <c r="A94" s="226"/>
      <c r="C94" s="169"/>
      <c r="D94" s="170"/>
      <c r="E94" s="170"/>
      <c r="F94" s="170"/>
      <c r="G94" s="170"/>
      <c r="H94" s="171"/>
      <c r="I94" s="172"/>
      <c r="J94" s="172"/>
      <c r="K94" s="172"/>
      <c r="L94" s="172"/>
      <c r="M94" s="172"/>
      <c r="N94" s="172"/>
      <c r="O94" s="173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</row>
    <row r="95" spans="1:74" s="168" customFormat="1" ht="15">
      <c r="A95" s="199"/>
      <c r="C95" s="169"/>
      <c r="E95" s="240" t="s">
        <v>104</v>
      </c>
      <c r="F95" s="240"/>
      <c r="G95" s="170"/>
      <c r="H95" s="181" t="s">
        <v>26</v>
      </c>
      <c r="I95" s="172">
        <f>I30+I36+I41+I52+I57+I71+I75+I80+I85</f>
        <v>0</v>
      </c>
      <c r="J95" s="172">
        <f>J30+J36+J41+J52+J57+J71+J75+J80+J85</f>
        <v>0</v>
      </c>
      <c r="K95" s="172">
        <f>K30+K36+K41+K52+K57+K71+K75+K80+K85</f>
        <v>0</v>
      </c>
      <c r="L95" s="172">
        <f>L30+L36+L41+L52+L57+L71+L75+L80+L85</f>
        <v>0</v>
      </c>
      <c r="M95" s="172">
        <f>M30+M36+M41+M52+M57+M71+M75+M80+M85</f>
        <v>0</v>
      </c>
      <c r="N95" s="172">
        <f>SUM(I95:M95)</f>
        <v>0</v>
      </c>
      <c r="O95" s="173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</row>
    <row r="96" spans="1:74" s="4" customFormat="1" ht="15">
      <c r="A96" s="199"/>
      <c r="C96" s="2"/>
      <c r="D96" s="21"/>
      <c r="E96" s="21"/>
      <c r="F96" s="21"/>
      <c r="G96" s="21"/>
      <c r="H96" s="50"/>
      <c r="I96" s="39"/>
      <c r="J96" s="39"/>
      <c r="K96" s="39"/>
      <c r="L96" s="39"/>
      <c r="M96" s="39"/>
      <c r="N96" s="39"/>
      <c r="O96" s="26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</row>
    <row r="97" spans="1:74" s="4" customFormat="1" ht="15">
      <c r="A97" s="199"/>
      <c r="C97" s="2"/>
      <c r="D97" s="21"/>
      <c r="E97" s="21"/>
      <c r="F97" s="9" t="s">
        <v>39</v>
      </c>
      <c r="H97" s="8"/>
      <c r="I97" s="5">
        <f aca="true" t="shared" si="21" ref="I97:N97">I89</f>
        <v>0</v>
      </c>
      <c r="J97" s="5">
        <f t="shared" si="21"/>
        <v>0</v>
      </c>
      <c r="K97" s="5">
        <f t="shared" si="21"/>
        <v>0</v>
      </c>
      <c r="L97" s="5">
        <f t="shared" si="21"/>
        <v>0</v>
      </c>
      <c r="M97" s="5">
        <f t="shared" si="21"/>
        <v>0</v>
      </c>
      <c r="N97" s="5">
        <f t="shared" si="21"/>
        <v>0</v>
      </c>
      <c r="O97" s="2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</row>
    <row r="98" spans="1:74" s="4" customFormat="1" ht="15">
      <c r="A98" s="199"/>
      <c r="C98" s="2"/>
      <c r="D98" s="21"/>
      <c r="E98" s="21"/>
      <c r="F98" s="2" t="s">
        <v>40</v>
      </c>
      <c r="H98" s="8"/>
      <c r="I98" s="5"/>
      <c r="J98" s="5"/>
      <c r="K98" s="5"/>
      <c r="L98" s="5"/>
      <c r="M98" s="5"/>
      <c r="N98" s="5"/>
      <c r="O98" s="26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</row>
    <row r="99" spans="1:74" s="4" customFormat="1" ht="15">
      <c r="A99" s="199"/>
      <c r="C99" s="2"/>
      <c r="D99" s="21"/>
      <c r="E99" s="21"/>
      <c r="F99" s="8"/>
      <c r="G99" s="2" t="s">
        <v>14</v>
      </c>
      <c r="H99" s="8"/>
      <c r="I99" s="5">
        <f aca="true" t="shared" si="22" ref="I99:N99">-I41</f>
        <v>0</v>
      </c>
      <c r="J99" s="5">
        <f t="shared" si="22"/>
        <v>0</v>
      </c>
      <c r="K99" s="5">
        <f t="shared" si="22"/>
        <v>0</v>
      </c>
      <c r="L99" s="5">
        <f t="shared" si="22"/>
        <v>0</v>
      </c>
      <c r="M99" s="5">
        <f t="shared" si="22"/>
        <v>0</v>
      </c>
      <c r="N99" s="5">
        <f t="shared" si="22"/>
        <v>0</v>
      </c>
      <c r="O99" s="26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</row>
    <row r="100" spans="1:74" s="4" customFormat="1" ht="15">
      <c r="A100" s="199"/>
      <c r="C100" s="2"/>
      <c r="D100" s="21"/>
      <c r="E100" s="21"/>
      <c r="F100" s="8"/>
      <c r="G100" s="2" t="s">
        <v>30</v>
      </c>
      <c r="H100" s="8"/>
      <c r="I100" s="5">
        <f aca="true" t="shared" si="23" ref="I100:N101">-I60</f>
        <v>0</v>
      </c>
      <c r="J100" s="5">
        <f t="shared" si="23"/>
        <v>0</v>
      </c>
      <c r="K100" s="5">
        <f t="shared" si="23"/>
        <v>0</v>
      </c>
      <c r="L100" s="5">
        <f t="shared" si="23"/>
        <v>0</v>
      </c>
      <c r="M100" s="5">
        <f t="shared" si="23"/>
        <v>0</v>
      </c>
      <c r="N100" s="5">
        <f t="shared" si="23"/>
        <v>0</v>
      </c>
      <c r="O100" s="2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</row>
    <row r="101" spans="1:74" s="4" customFormat="1" ht="15">
      <c r="A101" s="199"/>
      <c r="C101" s="2"/>
      <c r="D101" s="21"/>
      <c r="E101" s="21"/>
      <c r="F101" s="8"/>
      <c r="G101" s="2" t="s">
        <v>42</v>
      </c>
      <c r="H101" s="8"/>
      <c r="I101" s="5">
        <f t="shared" si="23"/>
        <v>0</v>
      </c>
      <c r="J101" s="5">
        <f t="shared" si="23"/>
        <v>0</v>
      </c>
      <c r="K101" s="5">
        <f t="shared" si="23"/>
        <v>0</v>
      </c>
      <c r="L101" s="5">
        <f t="shared" si="23"/>
        <v>0</v>
      </c>
      <c r="M101" s="5">
        <f t="shared" si="23"/>
        <v>0</v>
      </c>
      <c r="N101" s="5">
        <f t="shared" si="23"/>
        <v>0</v>
      </c>
      <c r="O101" s="2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</row>
    <row r="102" spans="1:74" s="4" customFormat="1" ht="15">
      <c r="A102" s="199"/>
      <c r="C102" s="2"/>
      <c r="D102" s="21"/>
      <c r="E102" s="21"/>
      <c r="F102" s="8"/>
      <c r="G102" s="8"/>
      <c r="H102" s="8"/>
      <c r="I102" s="5"/>
      <c r="J102" s="5"/>
      <c r="K102" s="5"/>
      <c r="L102" s="5"/>
      <c r="M102" s="5"/>
      <c r="N102" s="5"/>
      <c r="O102" s="2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</row>
    <row r="103" spans="1:74" s="4" customFormat="1" ht="15">
      <c r="A103" s="199"/>
      <c r="C103" s="2"/>
      <c r="D103" s="21"/>
      <c r="E103" s="21"/>
      <c r="F103" s="2" t="s">
        <v>44</v>
      </c>
      <c r="G103" s="8"/>
      <c r="H103" s="8"/>
      <c r="I103" s="5">
        <f aca="true" t="shared" si="24" ref="I103:N103">SUM(I97:I102)</f>
        <v>0</v>
      </c>
      <c r="J103" s="5">
        <f t="shared" si="24"/>
        <v>0</v>
      </c>
      <c r="K103" s="5">
        <f t="shared" si="24"/>
        <v>0</v>
      </c>
      <c r="L103" s="5">
        <f t="shared" si="24"/>
        <v>0</v>
      </c>
      <c r="M103" s="5">
        <f t="shared" si="24"/>
        <v>0</v>
      </c>
      <c r="N103" s="5">
        <f t="shared" si="24"/>
        <v>0</v>
      </c>
      <c r="O103" s="2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</row>
    <row r="104" spans="1:37" s="4" customFormat="1" ht="15">
      <c r="A104" s="199"/>
      <c r="B104" s="41"/>
      <c r="C104" s="2"/>
      <c r="D104" s="21"/>
      <c r="E104" s="21"/>
      <c r="F104" s="4" t="s">
        <v>112</v>
      </c>
      <c r="G104" s="8"/>
      <c r="H104" s="58"/>
      <c r="I104" s="5">
        <f>I103*I105</f>
        <v>0</v>
      </c>
      <c r="J104" s="5">
        <f>J103*$J$105</f>
        <v>0</v>
      </c>
      <c r="K104" s="5">
        <f>K103*$K$105</f>
        <v>0</v>
      </c>
      <c r="L104" s="5">
        <f>L103*$L$105</f>
        <v>0</v>
      </c>
      <c r="M104" s="5">
        <f>M103*$M$105</f>
        <v>0</v>
      </c>
      <c r="N104" s="5">
        <f>N103*$H$104</f>
        <v>0</v>
      </c>
      <c r="O104" s="26"/>
      <c r="P104" s="7"/>
      <c r="Q104" s="7"/>
      <c r="R104" s="7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1:37" s="4" customFormat="1" ht="15">
      <c r="A105" s="199"/>
      <c r="C105" s="2"/>
      <c r="D105" s="8"/>
      <c r="E105" s="8"/>
      <c r="F105" s="2" t="s">
        <v>45</v>
      </c>
      <c r="G105" s="8"/>
      <c r="H105" s="8"/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5">
        <f>N104-N90</f>
        <v>0</v>
      </c>
      <c r="O105" s="26"/>
      <c r="P105" s="7"/>
      <c r="Q105" s="7"/>
      <c r="R105" s="7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1:37" s="4" customFormat="1" ht="15">
      <c r="A106" s="199"/>
      <c r="C106" s="2"/>
      <c r="D106" s="8"/>
      <c r="E106" s="8"/>
      <c r="F106" s="8"/>
      <c r="G106" s="8"/>
      <c r="H106" s="8"/>
      <c r="I106" s="5"/>
      <c r="J106" s="5"/>
      <c r="K106" s="5"/>
      <c r="L106" s="5"/>
      <c r="M106" s="5"/>
      <c r="N106" s="5"/>
      <c r="O106" s="26"/>
      <c r="P106" s="7"/>
      <c r="Q106" s="7"/>
      <c r="R106" s="7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1:37" s="4" customFormat="1" ht="15">
      <c r="A107" s="199"/>
      <c r="C107" s="2"/>
      <c r="D107" s="8"/>
      <c r="E107" s="8"/>
      <c r="F107" s="8"/>
      <c r="G107" s="8"/>
      <c r="H107" s="8"/>
      <c r="I107" s="5"/>
      <c r="J107" s="5"/>
      <c r="K107" s="5"/>
      <c r="L107" s="5"/>
      <c r="M107" s="5"/>
      <c r="N107" s="5"/>
      <c r="O107" s="26"/>
      <c r="P107" s="7"/>
      <c r="Q107" s="7"/>
      <c r="R107" s="7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1:37" s="4" customFormat="1" ht="15">
      <c r="A108" s="199"/>
      <c r="C108" s="2"/>
      <c r="D108" s="8"/>
      <c r="E108" s="8"/>
      <c r="F108" s="8"/>
      <c r="G108" s="8"/>
      <c r="H108" s="8"/>
      <c r="I108" s="5"/>
      <c r="J108" s="5"/>
      <c r="K108" s="5"/>
      <c r="L108" s="5"/>
      <c r="M108" s="5"/>
      <c r="N108" s="5"/>
      <c r="O108" s="26"/>
      <c r="P108" s="7"/>
      <c r="Q108" s="7"/>
      <c r="R108" s="7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1:37" s="4" customFormat="1" ht="15">
      <c r="A109" s="199"/>
      <c r="C109" s="2"/>
      <c r="D109" s="8"/>
      <c r="E109" s="8"/>
      <c r="F109" s="8"/>
      <c r="G109" s="8"/>
      <c r="H109" s="8"/>
      <c r="I109" s="5"/>
      <c r="J109" s="5"/>
      <c r="K109" s="5"/>
      <c r="L109" s="5"/>
      <c r="M109" s="5"/>
      <c r="N109" s="5"/>
      <c r="O109" s="26"/>
      <c r="P109" s="7"/>
      <c r="Q109" s="7"/>
      <c r="R109" s="7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1:37" s="4" customFormat="1" ht="15">
      <c r="A110" s="199"/>
      <c r="C110" s="2"/>
      <c r="D110" s="8"/>
      <c r="E110" s="8"/>
      <c r="F110" s="8"/>
      <c r="G110" s="8"/>
      <c r="H110" s="8"/>
      <c r="I110" s="5"/>
      <c r="J110" s="5"/>
      <c r="K110" s="5"/>
      <c r="L110" s="5"/>
      <c r="M110" s="5"/>
      <c r="N110" s="5"/>
      <c r="O110" s="26"/>
      <c r="P110" s="7"/>
      <c r="Q110" s="7"/>
      <c r="R110" s="7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1:37" s="4" customFormat="1" ht="15">
      <c r="A111" s="199"/>
      <c r="C111" s="2"/>
      <c r="D111" s="8"/>
      <c r="E111" s="8"/>
      <c r="F111" s="8"/>
      <c r="G111" s="8"/>
      <c r="H111" s="8"/>
      <c r="I111" s="5"/>
      <c r="J111" s="5"/>
      <c r="K111" s="5"/>
      <c r="L111" s="5"/>
      <c r="M111" s="5"/>
      <c r="N111" s="5"/>
      <c r="O111" s="26"/>
      <c r="P111" s="7"/>
      <c r="Q111" s="7"/>
      <c r="R111" s="7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1:37" s="4" customFormat="1" ht="15">
      <c r="A112" s="199"/>
      <c r="C112" s="2"/>
      <c r="D112" s="8"/>
      <c r="E112" s="8"/>
      <c r="F112" s="8"/>
      <c r="G112" s="8"/>
      <c r="H112" s="8"/>
      <c r="I112" s="5"/>
      <c r="J112" s="5"/>
      <c r="K112" s="5"/>
      <c r="L112" s="5"/>
      <c r="M112" s="5"/>
      <c r="N112" s="5"/>
      <c r="O112" s="26"/>
      <c r="P112" s="7"/>
      <c r="Q112" s="7"/>
      <c r="R112" s="7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1:37" s="4" customFormat="1" ht="15">
      <c r="A113" s="199"/>
      <c r="C113" s="2"/>
      <c r="D113" s="8"/>
      <c r="E113" s="8"/>
      <c r="F113" s="8"/>
      <c r="G113" s="8"/>
      <c r="H113" s="8"/>
      <c r="I113" s="5"/>
      <c r="J113" s="5"/>
      <c r="L113" s="5"/>
      <c r="M113" s="5"/>
      <c r="N113" s="5"/>
      <c r="O113" s="26"/>
      <c r="P113" s="7"/>
      <c r="Q113" s="7"/>
      <c r="R113" s="7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2:8" ht="15">
      <c r="B114" s="11" t="s">
        <v>22</v>
      </c>
      <c r="D114" s="8" t="s">
        <v>3</v>
      </c>
      <c r="E114" s="8" t="s">
        <v>4</v>
      </c>
      <c r="F114" s="8" t="s">
        <v>5</v>
      </c>
      <c r="G114" s="8" t="s">
        <v>6</v>
      </c>
      <c r="H114" s="8" t="s">
        <v>7</v>
      </c>
    </row>
    <row r="115" spans="2:10" ht="15">
      <c r="B115" s="114" t="s">
        <v>47</v>
      </c>
      <c r="C115" s="65" t="s">
        <v>52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85"/>
      <c r="J115" s="85"/>
    </row>
    <row r="116" spans="2:16" ht="15">
      <c r="B116" s="115" t="s">
        <v>48</v>
      </c>
      <c r="C116" s="65" t="s">
        <v>53</v>
      </c>
      <c r="D116" s="45">
        <v>12</v>
      </c>
      <c r="E116" s="45">
        <v>12</v>
      </c>
      <c r="F116" s="45">
        <v>12</v>
      </c>
      <c r="G116" s="45">
        <v>12</v>
      </c>
      <c r="H116" s="45">
        <v>12</v>
      </c>
      <c r="I116" s="62"/>
      <c r="J116" s="54"/>
      <c r="K116" s="54"/>
      <c r="L116" s="54"/>
      <c r="M116" s="54"/>
      <c r="N116" s="54"/>
      <c r="O116" s="64"/>
      <c r="P116" s="63"/>
    </row>
    <row r="117" spans="9:16" ht="15">
      <c r="I117" s="62"/>
      <c r="J117" s="54"/>
      <c r="K117" s="54"/>
      <c r="L117" s="54"/>
      <c r="M117" s="54"/>
      <c r="N117" s="54"/>
      <c r="O117" s="64"/>
      <c r="P117" s="63"/>
    </row>
    <row r="118" spans="3:16" ht="15">
      <c r="C118" s="44" t="s">
        <v>25</v>
      </c>
      <c r="D118" s="186">
        <f>D115+D116</f>
        <v>12</v>
      </c>
      <c r="E118" s="186">
        <f>E115+E116</f>
        <v>12</v>
      </c>
      <c r="F118" s="186">
        <f>F115+F116</f>
        <v>12</v>
      </c>
      <c r="G118" s="186">
        <f>G115+G116</f>
        <v>12</v>
      </c>
      <c r="H118" s="186">
        <f>H115+H116</f>
        <v>12</v>
      </c>
      <c r="I118" s="62"/>
      <c r="J118" s="54"/>
      <c r="K118" s="54"/>
      <c r="L118" s="54"/>
      <c r="M118" s="54"/>
      <c r="N118" s="54"/>
      <c r="O118" s="64"/>
      <c r="P118" s="63"/>
    </row>
    <row r="119" spans="9:16" ht="15">
      <c r="I119" s="63"/>
      <c r="J119" s="63"/>
      <c r="K119" s="63"/>
      <c r="L119" s="63"/>
      <c r="M119" s="63"/>
      <c r="N119" s="63"/>
      <c r="O119" s="64"/>
      <c r="P119" s="63"/>
    </row>
    <row r="120" spans="3:4" ht="15">
      <c r="C120" s="11" t="s">
        <v>54</v>
      </c>
      <c r="D120" s="167">
        <v>1.03</v>
      </c>
    </row>
    <row r="121" ht="15">
      <c r="D121" s="75"/>
    </row>
    <row r="122" spans="2:4" ht="15">
      <c r="B122" s="77" t="s">
        <v>58</v>
      </c>
      <c r="C122" s="78"/>
      <c r="D122" s="78"/>
    </row>
    <row r="123" spans="2:4" ht="15">
      <c r="B123" s="78" t="s">
        <v>59</v>
      </c>
      <c r="C123" s="78"/>
      <c r="D123" s="78"/>
    </row>
    <row r="124" spans="2:4" ht="15">
      <c r="B124" s="78" t="s">
        <v>100</v>
      </c>
      <c r="C124" s="78"/>
      <c r="D124" s="78"/>
    </row>
    <row r="125" spans="2:4" ht="15">
      <c r="B125" s="78" t="s">
        <v>102</v>
      </c>
      <c r="C125" s="78"/>
      <c r="D125" s="78"/>
    </row>
    <row r="126" spans="2:4" ht="15">
      <c r="B126" s="78" t="s">
        <v>101</v>
      </c>
      <c r="C126" s="78"/>
      <c r="D126" s="78"/>
    </row>
    <row r="127" ht="15">
      <c r="B127" s="78" t="s">
        <v>103</v>
      </c>
    </row>
  </sheetData>
  <sheetProtection/>
  <mergeCells count="4">
    <mergeCell ref="O6:W6"/>
    <mergeCell ref="O29:T29"/>
    <mergeCell ref="A93:H93"/>
    <mergeCell ref="E95:F95"/>
  </mergeCells>
  <dataValidations count="1">
    <dataValidation type="list" allowBlank="1" showInputMessage="1" showErrorMessage="1" sqref="C3:C4">
      <formula1>"Yes, No"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lnace</dc:creator>
  <cp:keywords/>
  <dc:description/>
  <cp:lastModifiedBy>Administrator</cp:lastModifiedBy>
  <cp:lastPrinted>2005-05-27T14:04:21Z</cp:lastPrinted>
  <dcterms:created xsi:type="dcterms:W3CDTF">1998-05-05T16:05:34Z</dcterms:created>
  <dcterms:modified xsi:type="dcterms:W3CDTF">2022-10-28T14:20:10Z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